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\\servidor\Orcamento\Compatilhada\13 - Equipamento Público\103 - ATA Demolição 2023\ENVIO 14-12-23\ORÇAMENTO\"/>
    </mc:Choice>
  </mc:AlternateContent>
  <xr:revisionPtr revIDLastSave="0" documentId="13_ncr:1_{64D43008-76A0-440D-B84D-C57AD207E2DF}" xr6:coauthVersionLast="47" xr6:coauthVersionMax="47" xr10:uidLastSave="{00000000-0000-0000-0000-000000000000}"/>
  <bookViews>
    <workbookView xWindow="-120" yWindow="-120" windowWidth="29040" windowHeight="15720" tabRatio="621" xr2:uid="{00000000-000D-0000-FFFF-FFFF00000000}"/>
  </bookViews>
  <sheets>
    <sheet name="Orçamento" sheetId="1" r:id="rId1"/>
    <sheet name="Resumo" sheetId="5" r:id="rId2"/>
    <sheet name="CRONOGRAMA" sheetId="6" r:id="rId3"/>
  </sheets>
  <definedNames>
    <definedName name="__xlfn_IFERROR">NA()</definedName>
    <definedName name="__xlnm_Print_Area_1">Orçamento!$A$1:$I$36</definedName>
    <definedName name="__xlnm_Print_Area_2">#REF!</definedName>
    <definedName name="__xlnm_Print_Area_3">Resumo!$A$1:$E$32</definedName>
    <definedName name="__xlnm_Print_Area_4">#REF!</definedName>
    <definedName name="__xlnm_Print_Titles_1">Orçamento!$1:$13</definedName>
    <definedName name="__xlnm_Print_Titles_2">#REF!</definedName>
    <definedName name="__xlnm_Print_Titles_3">Resumo!$1:$14</definedName>
    <definedName name="_xlnm._FilterDatabase" localSheetId="0" hidden="1">Orçamento!$A$13:$J$46</definedName>
    <definedName name="_xlnm.Print_Area" localSheetId="2">CRONOGRAMA!$A$1:$P$34</definedName>
    <definedName name="_xlnm.Print_Area" localSheetId="0">Orçamento!$A$1:$I$45</definedName>
    <definedName name="_xlnm.Print_Area" localSheetId="1">Resumo!$A$1:$E$32</definedName>
    <definedName name="Excel_BuiltIn__FilterDatabase" localSheetId="0">Orçamento!#REF!</definedName>
    <definedName name="Excel_BuiltIn_Print_Area" localSheetId="0">Orçamento!$A$1:$I$39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2">CRONOGRAMA!$A:$D,CRONOGRAMA!$1:$23</definedName>
    <definedName name="_xlnm.Print_Titles" localSheetId="0">Orçamento!$13:$13</definedName>
    <definedName name="_xlnm.Print_Titles" localSheetId="1">Resumo!$1:$14</definedName>
    <definedName name="Z_2483EC8A_7597_461B_9CFC_2FA94ACA4DFB_.wvu.FilterData" localSheetId="0" hidden="1">Orçamento!$A$13:$I$39</definedName>
    <definedName name="Z_29968698_A86A_456F_9240_BB3FE00129DB__wvu_FilterData" localSheetId="0">Orçamento!$A$13:$J$39</definedName>
    <definedName name="Z_30999B9E_2E65_4663_976F_9A54CE05102E__wvu_FilterData" localSheetId="0">Orçamento!$A$13:$J$39</definedName>
    <definedName name="Z_30999B9E_2E65_4663_976F_9A54CE05102E__wvu_PrintArea" localSheetId="0">Orçamento!$A$1:$I$46</definedName>
    <definedName name="Z_30999B9E_2E65_4663_976F_9A54CE05102E__wvu_PrintArea" localSheetId="1">Resumo!$A$1:$E$32</definedName>
    <definedName name="Z_30999B9E_2E65_4663_976F_9A54CE05102E__wvu_PrintTitles" localSheetId="0">Orçamento!$1:$13</definedName>
    <definedName name="Z_30999B9E_2E65_4663_976F_9A54CE05102E__wvu_PrintTitles" localSheetId="1">Resumo!$1:$14</definedName>
    <definedName name="Z_37FA8F07_9D7A_418D_BC30_0AE0C3739A19__wvu_FilterData" localSheetId="0">Orçamento!$A$13:$I$36</definedName>
    <definedName name="Z_37FA8F07_9D7A_418D_BC30_0AE0C3739A19__wvu_PrintArea" localSheetId="1">Resumo!$A$1:$E$32</definedName>
    <definedName name="Z_37FA8F07_9D7A_418D_BC30_0AE0C3739A19__wvu_PrintTitles" localSheetId="1">Resumo!$1:$14</definedName>
    <definedName name="Z_3B8348FD_7A00_44FD_ACF5_E6A19592872E_.wvu.Cols" localSheetId="0" hidden="1">Orçamento!$C:$C</definedName>
    <definedName name="Z_3B8348FD_7A00_44FD_ACF5_E6A19592872E_.wvu.FilterData" localSheetId="0" hidden="1">Orçamento!$A$13:$I$39</definedName>
    <definedName name="Z_3B8348FD_7A00_44FD_ACF5_E6A19592872E_.wvu.PrintArea" localSheetId="0" hidden="1">Orçamento!$A$1:$I$46</definedName>
    <definedName name="Z_3B8348FD_7A00_44FD_ACF5_E6A19592872E_.wvu.PrintArea" localSheetId="1" hidden="1">Resumo!$A$1:$E$32</definedName>
    <definedName name="Z_3B8348FD_7A00_44FD_ACF5_E6A19592872E_.wvu.PrintTitles" localSheetId="0" hidden="1">Orçamento!$13:$13</definedName>
    <definedName name="Z_3B8348FD_7A00_44FD_ACF5_E6A19592872E_.wvu.PrintTitles" localSheetId="1" hidden="1">Resumo!$1:$14</definedName>
    <definedName name="Z_50160325_FDD6_4995_897D_2F4F0C6430EC__wvu_FilterData" localSheetId="0">Orçamento!$A$13:$I$36</definedName>
    <definedName name="Z_50160325_FDD6_4995_897D_2F4F0C6430EC__wvu_PrintArea" localSheetId="0">Orçamento!$A$1:$I$46</definedName>
    <definedName name="Z_50160325_FDD6_4995_897D_2F4F0C6430EC__wvu_PrintArea" localSheetId="1">Resumo!$A$1:$E$32</definedName>
    <definedName name="Z_50160325_FDD6_4995_897D_2F4F0C6430EC__wvu_PrintTitles" localSheetId="0">Orçamento!$1:$13</definedName>
    <definedName name="Z_50160325_FDD6_4995_897D_2F4F0C6430EC__wvu_PrintTitles" localSheetId="1">Resumo!$1:$14</definedName>
    <definedName name="Z_51679F6D_52C9_495E_8CE0_A4AA589D4632__wvu_FilterData" localSheetId="0">Orçamento!$A$13:$I$36</definedName>
    <definedName name="Z_65A89EDC_E2EF_4E49_9370_82AFDB881213__wvu_FilterData" localSheetId="0">Orçamento!$A$13:$I$36</definedName>
    <definedName name="Z_8EC65F00_94CE_4AAC_901F_0F1A78C19FA2__wvu_FilterData" localSheetId="0">Orçamento!$A$13:$I$36</definedName>
    <definedName name="Z_B535EED3_096A_4559_AE37_6359A35C71B4_.wvu.Cols" localSheetId="0" hidden="1">Orçamento!$C:$C,Orçamento!#REF!</definedName>
    <definedName name="Z_B535EED3_096A_4559_AE37_6359A35C71B4_.wvu.FilterData" localSheetId="0" hidden="1">Orçamento!$A$13:$J$39</definedName>
    <definedName name="Z_B535EED3_096A_4559_AE37_6359A35C71B4_.wvu.PrintArea" localSheetId="0" hidden="1">Orçamento!$A$1:$I$46</definedName>
    <definedName name="Z_B535EED3_096A_4559_AE37_6359A35C71B4_.wvu.PrintArea" localSheetId="1" hidden="1">Resumo!$A$1:$E$32</definedName>
    <definedName name="Z_B535EED3_096A_4559_AE37_6359A35C71B4_.wvu.PrintTitles" localSheetId="0" hidden="1">Orçamento!$13:$13</definedName>
    <definedName name="Z_B535EED3_096A_4559_AE37_6359A35C71B4_.wvu.PrintTitles" localSheetId="1" hidden="1">Resumo!$1:$14</definedName>
    <definedName name="Z_CC09A366_C6A3_4857_97A0_64EABF22978D__wvu_FilterData" localSheetId="0">Orçamento!$A$13:$J$39</definedName>
    <definedName name="Z_CE6D2F78_279A_48FF_B90B_4CA40BF0D3DA__wvu_FilterData" localSheetId="0">Orçamento!$A$13:$J$39</definedName>
    <definedName name="Z_CE6D2F78_279A_48FF_B90B_4CA40BF0D3DA__wvu_PrintArea" localSheetId="0">Orçamento!$A$1:$I$46</definedName>
    <definedName name="Z_CE6D2F78_279A_48FF_B90B_4CA40BF0D3DA__wvu_PrintArea" localSheetId="1">Resumo!$A$1:$E$32</definedName>
    <definedName name="Z_CE6D2F78_279A_48FF_B90B_4CA40BF0D3DA__wvu_PrintTitles" localSheetId="0">Orçamento!$1:$13</definedName>
    <definedName name="Z_CE6D2F78_279A_48FF_B90B_4CA40BF0D3DA__wvu_PrintTitles" localSheetId="1">Resumo!$1:$14</definedName>
  </definedNames>
  <calcPr calcId="191029"/>
  <customWorkbookViews>
    <customWorkbookView name="User - Modo de exibição pessoal" guid="{B535EED3-096A-4559-AE37-6359A35C71B4}" mergeInterval="0" personalView="1" maximized="1" xWindow="-8" yWindow="-8" windowWidth="1936" windowHeight="1056" tabRatio="621" activeSheetId="5"/>
    <customWorkbookView name="Erica Sotto - Modo de exibição pessoal" guid="{3B8348FD-7A00-44FD-ACF5-E6A19592872E}" mergeInterval="0" personalView="1" maximized="1" xWindow="-8" yWindow="-8" windowWidth="1616" windowHeight="876" tabRatio="62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6" l="1"/>
  <c r="B7" i="6"/>
  <c r="B9" i="6"/>
  <c r="H9" i="6"/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16" i="1"/>
  <c r="J33" i="1"/>
  <c r="J34" i="1"/>
  <c r="J32" i="1"/>
  <c r="B5" i="5"/>
  <c r="B9" i="5"/>
  <c r="D9" i="5"/>
  <c r="B11" i="5"/>
  <c r="A16" i="5"/>
  <c r="B16" i="5"/>
  <c r="B15" i="6" s="1"/>
  <c r="J15" i="1"/>
  <c r="J17" i="1"/>
  <c r="J22" i="1"/>
  <c r="J25" i="1"/>
  <c r="J27" i="1"/>
  <c r="J30" i="1"/>
  <c r="J18" i="1"/>
  <c r="J24" i="1"/>
  <c r="J23" i="1"/>
  <c r="J19" i="1"/>
  <c r="J35" i="1"/>
  <c r="J26" i="1"/>
  <c r="J31" i="1"/>
  <c r="J28" i="1"/>
  <c r="J21" i="1"/>
  <c r="J20" i="1"/>
  <c r="J16" i="1"/>
  <c r="J29" i="1"/>
  <c r="J14" i="1"/>
  <c r="J36" i="1"/>
  <c r="J37" i="1"/>
  <c r="E15" i="1" l="1"/>
  <c r="E14" i="1" s="1"/>
  <c r="C16" i="5"/>
  <c r="D16" i="5" s="1"/>
  <c r="D15" i="6" s="1"/>
  <c r="E16" i="6" l="1"/>
  <c r="E18" i="6" s="1"/>
  <c r="E21" i="6" s="1"/>
  <c r="G16" i="6"/>
  <c r="G18" i="6" s="1"/>
  <c r="F16" i="6"/>
  <c r="F18" i="6" s="1"/>
  <c r="J16" i="6"/>
  <c r="J18" i="6" s="1"/>
  <c r="L16" i="6"/>
  <c r="L18" i="6" s="1"/>
  <c r="O16" i="6"/>
  <c r="O18" i="6" s="1"/>
  <c r="K16" i="6"/>
  <c r="K18" i="6" s="1"/>
  <c r="M16" i="6"/>
  <c r="M18" i="6" s="1"/>
  <c r="N16" i="6"/>
  <c r="N18" i="6" s="1"/>
  <c r="P16" i="6"/>
  <c r="P18" i="6" s="1"/>
  <c r="I16" i="6"/>
  <c r="I18" i="6" s="1"/>
  <c r="H16" i="6"/>
  <c r="H18" i="6" s="1"/>
  <c r="D18" i="6"/>
  <c r="D21" i="6" s="1"/>
  <c r="C21" i="6" s="1"/>
  <c r="G36" i="1"/>
  <c r="D19" i="5"/>
  <c r="C19" i="5"/>
  <c r="F21" i="6" l="1"/>
  <c r="G21" i="6" s="1"/>
  <c r="H21" i="6" s="1"/>
  <c r="I21" i="6" s="1"/>
  <c r="J21" i="6" s="1"/>
  <c r="K21" i="6" s="1"/>
  <c r="L21" i="6" s="1"/>
  <c r="M21" i="6" s="1"/>
  <c r="N21" i="6" s="1"/>
  <c r="O21" i="6" s="1"/>
  <c r="P21" i="6" s="1"/>
  <c r="I14" i="1"/>
  <c r="I32" i="1"/>
  <c r="I17" i="1"/>
  <c r="I33" i="1"/>
  <c r="I18" i="1"/>
  <c r="I34" i="1"/>
  <c r="I19" i="1"/>
  <c r="I35" i="1"/>
  <c r="I20" i="1"/>
  <c r="I16" i="1"/>
  <c r="I21" i="1"/>
  <c r="I22" i="1"/>
  <c r="G37" i="1"/>
  <c r="E9" i="5" s="1"/>
  <c r="I23" i="1"/>
  <c r="I24" i="1"/>
  <c r="I25" i="1"/>
  <c r="I26" i="1"/>
  <c r="I27" i="1"/>
  <c r="I28" i="1"/>
  <c r="I29" i="1"/>
  <c r="I30" i="1"/>
  <c r="I31" i="1"/>
  <c r="I15" i="1"/>
  <c r="I36" i="1" l="1"/>
  <c r="E16" i="5"/>
  <c r="I37" i="1"/>
  <c r="E19" i="5" l="1"/>
  <c r="C15" i="6"/>
</calcChain>
</file>

<file path=xl/sharedStrings.xml><?xml version="1.0" encoding="utf-8"?>
<sst xmlns="http://schemas.openxmlformats.org/spreadsheetml/2006/main" count="135" uniqueCount="93">
  <si>
    <t xml:space="preserve">OBRA: </t>
  </si>
  <si>
    <t xml:space="preserve">Tipo de Intervenção: </t>
  </si>
  <si>
    <t>Endereço :</t>
  </si>
  <si>
    <t>Investimento:</t>
  </si>
  <si>
    <t xml:space="preserve">TAB.  REF.: </t>
  </si>
  <si>
    <t>Saldo</t>
  </si>
  <si>
    <t>ITEM</t>
  </si>
  <si>
    <t>Ref.</t>
  </si>
  <si>
    <t>DESCRIÇÃO DOS SERVIÇOS</t>
  </si>
  <si>
    <t>Un.</t>
  </si>
  <si>
    <t>Qtd.</t>
  </si>
  <si>
    <t xml:space="preserve">Preço un. </t>
  </si>
  <si>
    <t xml:space="preserve">% </t>
  </si>
  <si>
    <t>01.01</t>
  </si>
  <si>
    <t>01.01.01</t>
  </si>
  <si>
    <t xml:space="preserve">TOTAL GERAL </t>
  </si>
  <si>
    <t>TAB.  REF.:</t>
  </si>
  <si>
    <t>Item</t>
  </si>
  <si>
    <t>Código</t>
  </si>
  <si>
    <t>03.01.020</t>
  </si>
  <si>
    <t>03.01.040</t>
  </si>
  <si>
    <t>03.01.200</t>
  </si>
  <si>
    <t>03.01.230</t>
  </si>
  <si>
    <t>03.01.240</t>
  </si>
  <si>
    <t>05.07.050</t>
  </si>
  <si>
    <t>BDI</t>
  </si>
  <si>
    <t>05.09.006</t>
  </si>
  <si>
    <t>Descrição dos Serviços</t>
  </si>
  <si>
    <t>Preço Total</t>
  </si>
  <si>
    <t>PREÇO TOTAL (sem BDI)</t>
  </si>
  <si>
    <t>PREÇO TOTAL (com BDI)</t>
  </si>
  <si>
    <t xml:space="preserve">TOTAL  GERAL </t>
  </si>
  <si>
    <t>01.01.02</t>
  </si>
  <si>
    <t>Itapevi - SP</t>
  </si>
  <si>
    <t>SERVIÇOS DE MANUTENÇÃO</t>
  </si>
  <si>
    <t>01.01.03</t>
  </si>
  <si>
    <t>01.01.04</t>
  </si>
  <si>
    <t>01.01.05</t>
  </si>
  <si>
    <t>01.01.06</t>
  </si>
  <si>
    <t>01.01.07</t>
  </si>
  <si>
    <t>01.01.08</t>
  </si>
  <si>
    <t>01.01.09</t>
  </si>
  <si>
    <t>01.01.10</t>
  </si>
  <si>
    <t>01.01.11</t>
  </si>
  <si>
    <t>01.01.12</t>
  </si>
  <si>
    <t>01.01.13</t>
  </si>
  <si>
    <t>01.01.14</t>
  </si>
  <si>
    <t>01.01.15</t>
  </si>
  <si>
    <t>01.01.16</t>
  </si>
  <si>
    <t>01.01.17</t>
  </si>
  <si>
    <t>01.01.18</t>
  </si>
  <si>
    <t>01.01.19</t>
  </si>
  <si>
    <t>01.01.20</t>
  </si>
  <si>
    <t>Ata de Registro de Preço</t>
  </si>
  <si>
    <t>Foi considerado arredondamento de duas casas decimais para Quantidade; Custo Unitário; BDI; Custo Total. Para os cálculos utilizamos arredondamento de duas casas decimais após a vírgula. As empresas Proponentes devem seguir a mesma regra para o preenchimento da planilha.</t>
  </si>
  <si>
    <t xml:space="preserve">TOTAL GERAL COM BDI </t>
  </si>
  <si>
    <t>SINAPI</t>
  </si>
  <si>
    <t>DEMOLIÇÃO DE ALVENARIA DE BLOCO FURADO, DE FORMA MANUAL, SEM REAPROVEITAMENTO. AF_09/2023</t>
  </si>
  <si>
    <t>M3</t>
  </si>
  <si>
    <t>DEMOLIÇÃO DE ALVENARIA PARA QUALQUER TIPO DE BLOCO, DE FORMA MECANIZADA, SEM REAPROVEITAMENTO. AF_09/2023</t>
  </si>
  <si>
    <t>CDHU</t>
  </si>
  <si>
    <t>Demolição manual de concreto simples</t>
  </si>
  <si>
    <t>Demolição manual de concreto armado</t>
  </si>
  <si>
    <t>Demolição mecanizada de concreto armado, inclusive fragmentação, carregamento, transporte até 1 quilômetro e descarregamento</t>
  </si>
  <si>
    <t>Demolição mecanizada de concreto simples, inclusive fragmentação e acomodação do material</t>
  </si>
  <si>
    <t>Demolição mecanizada de pavimento ou piso em concreto, inclusive fragmentação, carregamento, transporte até 1 quilômetro e descarregamento</t>
  </si>
  <si>
    <t>M2</t>
  </si>
  <si>
    <t>DEMOLIÇÃO DE LAJES, EM CONCRETO ARMADO, DE FORMA MANUAL, SEM REAPROVEITAMENTO. AF_09/2023</t>
  </si>
  <si>
    <t>DEMOLIÇÃO DE LAJES, EM CONCRETO ARMADO, DE FORMA MECANIZADA COM MARTELETE, SEM REAPROVEITAMENTO. AF_09/2023</t>
  </si>
  <si>
    <t>CARGA, MANOBRA E DESCARGA DE ENTULHO EM CAMINHÃO BASCULANTE 10 M³ - CARGA COM ESCAVADEIRA HIDRÁULICA  (CAÇAMBA DE 0,80 M³ / 111 HP) E DESCARGA LIVRE (UNIDADE: M3). AF_07/2020</t>
  </si>
  <si>
    <t>TRANSPORTE COM CAMINHÃO BASCULANTE DE 6 M³, EM VIA URBANA EM REVESTIMENTO PRIMÁRIO (UNIDADE: M3XKM). AF_07/2020</t>
  </si>
  <si>
    <t>M3XKM</t>
  </si>
  <si>
    <t>TRANSPORTE COM CAMINHÃO BASCULANTE DE 10 M³, EM VIA URBANA EM REVESTIMENTO PRIMÁRIO (UNIDADE: M3XKM). AF_07/2020</t>
  </si>
  <si>
    <t>Remoção de entulho de obra com caçamba metálica - material volumoso e misturado por alvenaria, terra, madeira, papel, plástico e metal</t>
  </si>
  <si>
    <t>Taxa de destinação de resíduo sólido em aterro, tipo inerte</t>
  </si>
  <si>
    <t>T</t>
  </si>
  <si>
    <t>TAPUME COM COMPENSADO DE MADEIRA. AF_05/2018</t>
  </si>
  <si>
    <t>TAPUME COM TELHA METÁLICA. AF_05/2018</t>
  </si>
  <si>
    <t>ALAMBRADO EM MOURÕES DE CONCRETO, COM TELA DE ARAME GALVANIZADO (INCLUSIVE MURETA EM CONCRETO). AF_05/2018</t>
  </si>
  <si>
    <t>M</t>
  </si>
  <si>
    <t>CAMINHÃO TOCO, PBT 16.000 KG, CARGA ÚTIL MÁX. 10.685 KG, DIST. ENTRE EIXOS 4,8 M, POTÊNCIA 189 CV, INCLUSIVE CARROCERIA FIXA ABERTA DE MADEIRA P/ TRANSPORTE GERAL DE CARGA SECA, DIMEN. APROX. 2,5 X 7,00 X 0,50 M - MATERIAIS NA OPERAÇÃO. AF_06/2014</t>
  </si>
  <si>
    <t>H</t>
  </si>
  <si>
    <t>MOTORISTA DE CAMINHÃO COM ENCARGOS COMPLEMENTARES</t>
  </si>
  <si>
    <t>AJUDANTE DE OPERAÇÃO EM GERAL COM ENCARGOS COMPLEMENTARES</t>
  </si>
  <si>
    <t xml:space="preserve">SINAPI 10-23 / CDHU 191 </t>
  </si>
  <si>
    <t>Descrição</t>
  </si>
  <si>
    <t>Peso</t>
  </si>
  <si>
    <t>Valor do Serviço</t>
  </si>
  <si>
    <t>%</t>
  </si>
  <si>
    <t>R$</t>
  </si>
  <si>
    <t>Sub-Total</t>
  </si>
  <si>
    <t>Total Geral</t>
  </si>
  <si>
    <t>ATA DE DEMOLIÇÃO PARA IMÓVEIS DE DESAPROPRIAÇÃO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</si>
</sst>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 &quot;* #,##0.00_);_(&quot;R$ &quot;* \(#,##0.00\);_(&quot;R$ &quot;* \-??_);_(@_)"/>
    <numFmt numFmtId="167" formatCode="* #,##0.00\ ;* \(#,##0.00\);* \-#\ ;@\ "/>
    <numFmt numFmtId="168" formatCode="0.0000"/>
    <numFmt numFmtId="169" formatCode="_(* #,##0.00_);_(* \(#,##0.00\);_(* \-??_);_(@_)"/>
    <numFmt numFmtId="170" formatCode="00"/>
    <numFmt numFmtId="171" formatCode="_-* #,##0.00_-;\-* #,##0.00_-;_-* \-??_-;_-@_-"/>
    <numFmt numFmtId="172" formatCode="##,##0.00\ &quot;m2&quot;"/>
    <numFmt numFmtId="173" formatCode="&quot;R$&quot;\ #,##0.00"/>
    <numFmt numFmtId="174" formatCode="&quot;R$ &quot;#,##0.00\ &quot;/ m2&quot;"/>
    <numFmt numFmtId="175" formatCode="&quot; R$ &quot;#,##0.00\ &quot;/ m2&quot;"/>
    <numFmt numFmtId="176" formatCode="&quot;MÊS&quot;\ ##"/>
  </numFmts>
  <fonts count="54" x14ac:knownFonts="1">
    <font>
      <sz val="10"/>
      <name val="Arial"/>
      <family val="2"/>
    </font>
    <font>
      <sz val="10"/>
      <name val="Arial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hadow/>
      <sz val="14"/>
      <name val="Arial"/>
      <family val="2"/>
    </font>
    <font>
      <shadow/>
      <sz val="10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36"/>
      <name val="Arial"/>
      <family val="2"/>
    </font>
    <font>
      <sz val="16"/>
      <color rgb="FF000000"/>
      <name val="Arial"/>
      <family val="2"/>
    </font>
    <font>
      <b/>
      <sz val="16"/>
      <name val="Arial"/>
      <family val="2"/>
    </font>
    <font>
      <b/>
      <shadow/>
      <sz val="22"/>
      <name val="Arial"/>
      <family val="2"/>
    </font>
    <font>
      <b/>
      <shadow/>
      <sz val="16"/>
      <name val="Arial"/>
      <family val="2"/>
    </font>
    <font>
      <shadow/>
      <sz val="16"/>
      <name val="Arial"/>
      <family val="2"/>
    </font>
    <font>
      <sz val="16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0"/>
      <name val="Arial"/>
      <family val="2"/>
    </font>
    <font>
      <sz val="18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5"/>
      <color theme="1"/>
      <name val="Arial"/>
      <family val="2"/>
    </font>
    <font>
      <b/>
      <sz val="15"/>
      <color theme="0"/>
      <name val="Arial"/>
      <family val="2"/>
    </font>
    <font>
      <b/>
      <sz val="28"/>
      <name val="Arial"/>
      <family val="2"/>
    </font>
    <font>
      <b/>
      <shadow/>
      <sz val="2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theme="3" tint="-0.499984740745262"/>
        <bgColor indexed="31"/>
      </patternFill>
    </fill>
    <fill>
      <patternFill patternType="solid">
        <fgColor theme="2" tint="-0.249977111117893"/>
        <bgColor indexed="26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5D9F1"/>
        <bgColor indexed="26"/>
      </patternFill>
    </fill>
    <fill>
      <patternFill patternType="solid">
        <fgColor rgb="FFC5D9F1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rgb="FF0F243E"/>
        <bgColor rgb="FF0F243E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indexed="64"/>
      </patternFill>
    </fill>
  </fills>
  <borders count="8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 style="thick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ck">
        <color indexed="8"/>
      </top>
      <bottom style="medium">
        <color indexed="64"/>
      </bottom>
      <diagonal/>
    </border>
    <border>
      <left style="medium">
        <color indexed="8"/>
      </left>
      <right/>
      <top style="thick">
        <color indexed="8"/>
      </top>
      <bottom style="medium">
        <color indexed="64"/>
      </bottom>
      <diagonal/>
    </border>
    <border>
      <left/>
      <right/>
      <top style="thick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64"/>
      </bottom>
      <diagonal/>
    </border>
    <border>
      <left/>
      <right style="medium">
        <color indexed="64"/>
      </right>
      <top style="thick">
        <color indexed="8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rgb="FF000000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</borders>
  <cellStyleXfs count="40">
    <xf numFmtId="0" fontId="0" fillId="0" borderId="0"/>
    <xf numFmtId="0" fontId="20" fillId="0" borderId="0" applyNumberFormat="0"/>
    <xf numFmtId="0" fontId="20" fillId="0" borderId="0"/>
    <xf numFmtId="166" fontId="20" fillId="0" borderId="0"/>
    <xf numFmtId="166" fontId="20" fillId="0" borderId="0"/>
    <xf numFmtId="166" fontId="20" fillId="0" borderId="0"/>
    <xf numFmtId="166" fontId="20" fillId="0" borderId="0"/>
    <xf numFmtId="164" fontId="25" fillId="0" borderId="0" applyFont="0" applyFill="0" applyBorder="0" applyAlignment="0" applyProtection="0"/>
    <xf numFmtId="166" fontId="20" fillId="0" borderId="0"/>
    <xf numFmtId="0" fontId="20" fillId="0" borderId="0"/>
    <xf numFmtId="0" fontId="20" fillId="0" borderId="0"/>
    <xf numFmtId="0" fontId="27" fillId="0" borderId="0"/>
    <xf numFmtId="0" fontId="28" fillId="0" borderId="0"/>
    <xf numFmtId="0" fontId="15" fillId="0" borderId="0"/>
    <xf numFmtId="0" fontId="1" fillId="0" borderId="0"/>
    <xf numFmtId="0" fontId="20" fillId="0" borderId="0"/>
    <xf numFmtId="0" fontId="26" fillId="0" borderId="0"/>
    <xf numFmtId="0" fontId="1" fillId="0" borderId="0"/>
    <xf numFmtId="0" fontId="22" fillId="0" borderId="0"/>
    <xf numFmtId="0" fontId="15" fillId="0" borderId="0"/>
    <xf numFmtId="0" fontId="20" fillId="0" borderId="0"/>
    <xf numFmtId="0" fontId="26" fillId="0" borderId="0"/>
    <xf numFmtId="0" fontId="24" fillId="0" borderId="0"/>
    <xf numFmtId="0" fontId="28" fillId="0" borderId="0"/>
    <xf numFmtId="0" fontId="28" fillId="0" borderId="0"/>
    <xf numFmtId="0" fontId="20" fillId="0" borderId="0"/>
    <xf numFmtId="0" fontId="20" fillId="0" borderId="0"/>
    <xf numFmtId="9" fontId="20" fillId="0" borderId="0"/>
    <xf numFmtId="9" fontId="20" fillId="0" borderId="0"/>
    <xf numFmtId="9" fontId="20" fillId="0" borderId="0"/>
    <xf numFmtId="9" fontId="25" fillId="0" borderId="0" applyFont="0" applyFill="0" applyBorder="0" applyAlignment="0" applyProtection="0"/>
    <xf numFmtId="167" fontId="20" fillId="0" borderId="0"/>
    <xf numFmtId="169" fontId="20" fillId="0" borderId="0"/>
    <xf numFmtId="169" fontId="20" fillId="0" borderId="0"/>
    <xf numFmtId="165" fontId="25" fillId="0" borderId="0" applyFont="0" applyFill="0" applyBorder="0" applyAlignment="0" applyProtection="0"/>
    <xf numFmtId="0" fontId="2" fillId="0" borderId="1">
      <alignment horizontal="left" wrapText="1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276">
    <xf numFmtId="0" fontId="0" fillId="0" borderId="0" xfId="0"/>
    <xf numFmtId="0" fontId="0" fillId="0" borderId="0" xfId="2" applyFont="1" applyAlignment="1" applyProtection="1">
      <alignment horizontal="left" vertical="center"/>
      <protection locked="0"/>
    </xf>
    <xf numFmtId="0" fontId="0" fillId="2" borderId="0" xfId="2" applyFont="1" applyFill="1" applyAlignment="1" applyProtection="1">
      <alignment vertical="center"/>
      <protection locked="0"/>
    </xf>
    <xf numFmtId="166" fontId="0" fillId="0" borderId="2" xfId="3" applyFont="1" applyBorder="1" applyAlignment="1" applyProtection="1">
      <alignment horizontal="right" vertical="center"/>
      <protection hidden="1"/>
    </xf>
    <xf numFmtId="49" fontId="0" fillId="0" borderId="4" xfId="0" applyNumberFormat="1" applyBorder="1" applyAlignment="1" applyProtection="1">
      <alignment horizontal="center" vertical="center"/>
      <protection hidden="1"/>
    </xf>
    <xf numFmtId="49" fontId="29" fillId="4" borderId="5" xfId="2" applyNumberFormat="1" applyFont="1" applyFill="1" applyBorder="1" applyAlignment="1" applyProtection="1">
      <alignment horizontal="center" vertical="center"/>
      <protection hidden="1"/>
    </xf>
    <xf numFmtId="0" fontId="0" fillId="0" borderId="0" xfId="2" applyFont="1" applyAlignment="1" applyProtection="1">
      <alignment vertical="center"/>
      <protection locked="0"/>
    </xf>
    <xf numFmtId="0" fontId="8" fillId="0" borderId="0" xfId="2" applyFont="1" applyAlignment="1" applyProtection="1">
      <alignment vertical="center"/>
      <protection locked="0"/>
    </xf>
    <xf numFmtId="0" fontId="11" fillId="0" borderId="0" xfId="2" applyFont="1" applyAlignment="1" applyProtection="1">
      <alignment vertical="center"/>
      <protection locked="0"/>
    </xf>
    <xf numFmtId="0" fontId="13" fillId="0" borderId="0" xfId="2" applyFont="1" applyAlignment="1" applyProtection="1">
      <alignment horizontal="center" vertical="center"/>
      <protection locked="0"/>
    </xf>
    <xf numFmtId="0" fontId="30" fillId="0" borderId="0" xfId="2" applyFont="1" applyAlignment="1" applyProtection="1">
      <alignment vertical="center"/>
      <protection locked="0"/>
    </xf>
    <xf numFmtId="10" fontId="14" fillId="3" borderId="6" xfId="2" applyNumberFormat="1" applyFont="1" applyFill="1" applyBorder="1" applyAlignment="1" applyProtection="1">
      <alignment horizontal="left" vertical="center"/>
      <protection locked="0"/>
    </xf>
    <xf numFmtId="0" fontId="0" fillId="0" borderId="3" xfId="2" applyFont="1" applyBorder="1" applyAlignment="1" applyProtection="1">
      <alignment horizontal="center" vertical="center"/>
      <protection hidden="1"/>
    </xf>
    <xf numFmtId="0" fontId="23" fillId="5" borderId="7" xfId="2" applyFont="1" applyFill="1" applyBorder="1" applyAlignment="1" applyProtection="1">
      <alignment horizontal="center" vertical="center"/>
      <protection locked="0"/>
    </xf>
    <xf numFmtId="168" fontId="11" fillId="5" borderId="8" xfId="2" applyNumberFormat="1" applyFont="1" applyFill="1" applyBorder="1" applyAlignment="1" applyProtection="1">
      <alignment vertical="center"/>
      <protection locked="0"/>
    </xf>
    <xf numFmtId="0" fontId="5" fillId="0" borderId="0" xfId="2" applyFont="1" applyAlignment="1" applyProtection="1">
      <alignment vertical="center" wrapText="1"/>
      <protection locked="0"/>
    </xf>
    <xf numFmtId="0" fontId="10" fillId="0" borderId="0" xfId="2" applyFont="1" applyAlignment="1" applyProtection="1">
      <alignment vertical="center"/>
      <protection locked="0"/>
    </xf>
    <xf numFmtId="0" fontId="0" fillId="0" borderId="0" xfId="2" applyFont="1" applyAlignment="1" applyProtection="1">
      <alignment horizontal="center" vertical="center" wrapText="1"/>
      <protection locked="0"/>
    </xf>
    <xf numFmtId="166" fontId="0" fillId="0" borderId="0" xfId="3" applyFont="1" applyAlignment="1" applyProtection="1">
      <alignment horizontal="center" vertical="center" wrapText="1"/>
      <protection locked="0"/>
    </xf>
    <xf numFmtId="168" fontId="13" fillId="0" borderId="0" xfId="2" applyNumberFormat="1" applyFont="1" applyAlignment="1" applyProtection="1">
      <alignment horizontal="center" vertical="center" wrapText="1"/>
      <protection locked="0"/>
    </xf>
    <xf numFmtId="0" fontId="0" fillId="0" borderId="0" xfId="2" applyFont="1" applyAlignment="1" applyProtection="1">
      <alignment horizontal="center" vertical="center"/>
      <protection locked="0"/>
    </xf>
    <xf numFmtId="166" fontId="0" fillId="0" borderId="0" xfId="3" applyFont="1" applyAlignment="1" applyProtection="1">
      <alignment vertical="center"/>
      <protection locked="0"/>
    </xf>
    <xf numFmtId="171" fontId="0" fillId="0" borderId="0" xfId="2" applyNumberFormat="1" applyFont="1" applyAlignment="1" applyProtection="1">
      <alignment horizontal="center" vertical="center" wrapText="1"/>
      <protection locked="0"/>
    </xf>
    <xf numFmtId="0" fontId="0" fillId="0" borderId="0" xfId="2" applyFont="1" applyAlignment="1" applyProtection="1">
      <alignment vertical="center" wrapText="1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16" fillId="0" borderId="0" xfId="2" applyFont="1" applyAlignment="1" applyProtection="1">
      <alignment horizontal="center" vertical="center"/>
      <protection locked="0"/>
    </xf>
    <xf numFmtId="0" fontId="16" fillId="0" borderId="0" xfId="2" applyFont="1" applyAlignment="1" applyProtection="1">
      <alignment vertical="center"/>
      <protection locked="0"/>
    </xf>
    <xf numFmtId="168" fontId="13" fillId="0" borderId="0" xfId="2" applyNumberFormat="1" applyFont="1" applyAlignment="1" applyProtection="1">
      <alignment horizontal="center" vertical="center"/>
      <protection locked="0"/>
    </xf>
    <xf numFmtId="0" fontId="5" fillId="0" borderId="11" xfId="2" applyFont="1" applyBorder="1" applyAlignment="1" applyProtection="1">
      <alignment horizontal="left" vertical="center" wrapText="1"/>
      <protection hidden="1"/>
    </xf>
    <xf numFmtId="0" fontId="5" fillId="0" borderId="11" xfId="2" applyFont="1" applyBorder="1" applyAlignment="1" applyProtection="1">
      <alignment vertical="center" wrapText="1"/>
      <protection hidden="1"/>
    </xf>
    <xf numFmtId="4" fontId="5" fillId="0" borderId="0" xfId="2" applyNumberFormat="1" applyFont="1" applyAlignment="1" applyProtection="1">
      <alignment horizontal="center" vertical="center" wrapText="1"/>
      <protection hidden="1"/>
    </xf>
    <xf numFmtId="0" fontId="8" fillId="0" borderId="0" xfId="2" applyFont="1" applyAlignment="1" applyProtection="1">
      <alignment vertical="center"/>
      <protection hidden="1"/>
    </xf>
    <xf numFmtId="173" fontId="12" fillId="0" borderId="12" xfId="3" applyNumberFormat="1" applyFont="1" applyBorder="1" applyAlignment="1" applyProtection="1">
      <alignment vertical="center"/>
      <protection hidden="1"/>
    </xf>
    <xf numFmtId="0" fontId="5" fillId="0" borderId="0" xfId="2" applyFont="1" applyAlignment="1" applyProtection="1">
      <alignment horizontal="left" vertical="center" wrapText="1"/>
      <protection hidden="1"/>
    </xf>
    <xf numFmtId="0" fontId="4" fillId="0" borderId="9" xfId="2" applyFont="1" applyBorder="1" applyAlignment="1" applyProtection="1">
      <alignment vertical="center" wrapText="1"/>
      <protection hidden="1"/>
    </xf>
    <xf numFmtId="0" fontId="29" fillId="4" borderId="11" xfId="2" applyFont="1" applyFill="1" applyBorder="1" applyAlignment="1" applyProtection="1">
      <alignment horizontal="center" vertical="center" wrapText="1"/>
      <protection hidden="1"/>
    </xf>
    <xf numFmtId="166" fontId="29" fillId="4" borderId="14" xfId="3" applyFont="1" applyFill="1" applyBorder="1" applyAlignment="1" applyProtection="1">
      <alignment horizontal="center" vertical="center" wrapText="1"/>
      <protection hidden="1"/>
    </xf>
    <xf numFmtId="0" fontId="12" fillId="2" borderId="15" xfId="2" applyFont="1" applyFill="1" applyBorder="1" applyAlignment="1" applyProtection="1">
      <alignment horizontal="center" vertical="center" wrapText="1"/>
      <protection hidden="1"/>
    </xf>
    <xf numFmtId="166" fontId="13" fillId="2" borderId="15" xfId="3" applyFont="1" applyFill="1" applyBorder="1" applyAlignment="1" applyProtection="1">
      <alignment horizontal="center" vertical="center" wrapText="1"/>
      <protection hidden="1"/>
    </xf>
    <xf numFmtId="0" fontId="12" fillId="6" borderId="16" xfId="2" applyFont="1" applyFill="1" applyBorder="1" applyAlignment="1" applyProtection="1">
      <alignment horizontal="center" vertical="center" wrapText="1"/>
      <protection hidden="1"/>
    </xf>
    <xf numFmtId="166" fontId="13" fillId="6" borderId="3" xfId="3" applyFont="1" applyFill="1" applyBorder="1" applyAlignment="1" applyProtection="1">
      <alignment horizontal="center" vertical="center" wrapText="1"/>
      <protection hidden="1"/>
    </xf>
    <xf numFmtId="166" fontId="13" fillId="6" borderId="17" xfId="3" applyFont="1" applyFill="1" applyBorder="1" applyAlignment="1" applyProtection="1">
      <alignment horizontal="center" vertical="center" wrapText="1"/>
      <protection hidden="1"/>
    </xf>
    <xf numFmtId="0" fontId="12" fillId="2" borderId="18" xfId="2" applyFont="1" applyFill="1" applyBorder="1" applyAlignment="1" applyProtection="1">
      <alignment horizontal="center" vertical="center" wrapText="1"/>
      <protection hidden="1"/>
    </xf>
    <xf numFmtId="166" fontId="13" fillId="2" borderId="18" xfId="3" applyFont="1" applyFill="1" applyBorder="1" applyAlignment="1" applyProtection="1">
      <alignment horizontal="center" vertical="center" wrapText="1"/>
      <protection hidden="1"/>
    </xf>
    <xf numFmtId="0" fontId="0" fillId="0" borderId="22" xfId="2" applyFont="1" applyBorder="1" applyAlignment="1" applyProtection="1">
      <alignment vertical="center"/>
      <protection locked="0"/>
    </xf>
    <xf numFmtId="0" fontId="7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center" vertical="center" wrapText="1"/>
      <protection locked="0"/>
    </xf>
    <xf numFmtId="4" fontId="5" fillId="0" borderId="0" xfId="2" applyNumberFormat="1" applyFont="1" applyAlignment="1" applyProtection="1">
      <alignment horizontal="center" vertical="center" wrapText="1"/>
      <protection locked="0"/>
    </xf>
    <xf numFmtId="0" fontId="5" fillId="0" borderId="12" xfId="2" applyFont="1" applyBorder="1" applyAlignment="1" applyProtection="1">
      <alignment horizontal="center" vertical="center" wrapText="1"/>
      <protection locked="0"/>
    </xf>
    <xf numFmtId="0" fontId="17" fillId="0" borderId="0" xfId="2" applyFont="1" applyAlignment="1" applyProtection="1">
      <alignment vertical="center"/>
      <protection locked="0"/>
    </xf>
    <xf numFmtId="0" fontId="17" fillId="0" borderId="0" xfId="2" applyFont="1" applyAlignment="1" applyProtection="1">
      <alignment horizontal="center" vertical="center" wrapText="1"/>
      <protection locked="0"/>
    </xf>
    <xf numFmtId="0" fontId="8" fillId="0" borderId="0" xfId="2" applyFont="1" applyAlignment="1" applyProtection="1">
      <alignment horizontal="left" vertical="center" wrapText="1"/>
      <protection locked="0"/>
    </xf>
    <xf numFmtId="4" fontId="16" fillId="0" borderId="0" xfId="2" applyNumberFormat="1" applyFont="1" applyAlignment="1" applyProtection="1">
      <alignment horizontal="center" vertical="center"/>
      <protection locked="0"/>
    </xf>
    <xf numFmtId="0" fontId="16" fillId="0" borderId="0" xfId="2" applyFont="1" applyAlignment="1" applyProtection="1">
      <alignment horizontal="right" vertical="center"/>
      <protection locked="0"/>
    </xf>
    <xf numFmtId="0" fontId="18" fillId="0" borderId="0" xfId="2" applyFont="1" applyAlignment="1" applyProtection="1">
      <alignment horizontal="center" vertical="center" wrapText="1"/>
      <protection locked="0"/>
    </xf>
    <xf numFmtId="4" fontId="0" fillId="0" borderId="0" xfId="2" applyNumberFormat="1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168" fontId="0" fillId="0" borderId="0" xfId="2" applyNumberFormat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166" fontId="0" fillId="0" borderId="0" xfId="3" applyFont="1" applyAlignment="1" applyProtection="1">
      <alignment horizontal="center" vertical="center"/>
      <protection locked="0"/>
    </xf>
    <xf numFmtId="0" fontId="5" fillId="0" borderId="22" xfId="2" applyFont="1" applyBorder="1" applyAlignment="1" applyProtection="1">
      <alignment vertical="center" wrapText="1"/>
      <protection hidden="1"/>
    </xf>
    <xf numFmtId="0" fontId="5" fillId="0" borderId="0" xfId="2" applyFont="1" applyAlignment="1" applyProtection="1">
      <alignment horizontal="center" vertical="center" wrapText="1"/>
      <protection hidden="1"/>
    </xf>
    <xf numFmtId="0" fontId="5" fillId="0" borderId="0" xfId="2" applyFont="1" applyAlignment="1" applyProtection="1">
      <alignment vertical="center"/>
      <protection hidden="1"/>
    </xf>
    <xf numFmtId="168" fontId="5" fillId="0" borderId="12" xfId="2" applyNumberFormat="1" applyFont="1" applyBorder="1" applyAlignment="1" applyProtection="1">
      <alignment horizontal="center" vertical="center" wrapText="1"/>
      <protection hidden="1"/>
    </xf>
    <xf numFmtId="0" fontId="5" fillId="0" borderId="22" xfId="2" applyFont="1" applyBorder="1" applyAlignment="1" applyProtection="1">
      <alignment horizontal="left" vertical="center"/>
      <protection hidden="1"/>
    </xf>
    <xf numFmtId="0" fontId="5" fillId="0" borderId="12" xfId="2" applyFont="1" applyBorder="1" applyAlignment="1" applyProtection="1">
      <alignment horizontal="center" vertical="center" wrapText="1"/>
      <protection hidden="1"/>
    </xf>
    <xf numFmtId="0" fontId="5" fillId="0" borderId="22" xfId="2" applyFont="1" applyBorder="1" applyAlignment="1" applyProtection="1">
      <alignment vertical="center"/>
      <protection hidden="1"/>
    </xf>
    <xf numFmtId="172" fontId="5" fillId="0" borderId="0" xfId="3" applyNumberFormat="1" applyFont="1" applyAlignment="1" applyProtection="1">
      <alignment horizontal="center" vertical="center" wrapText="1"/>
      <protection hidden="1"/>
    </xf>
    <xf numFmtId="166" fontId="5" fillId="0" borderId="12" xfId="2" applyNumberFormat="1" applyFont="1" applyBorder="1" applyAlignment="1" applyProtection="1">
      <alignment horizontal="center" vertical="center" wrapText="1"/>
      <protection hidden="1"/>
    </xf>
    <xf numFmtId="173" fontId="5" fillId="0" borderId="0" xfId="2" applyNumberFormat="1" applyFont="1" applyAlignment="1" applyProtection="1">
      <alignment horizontal="center" vertical="center" wrapText="1"/>
      <protection hidden="1"/>
    </xf>
    <xf numFmtId="166" fontId="5" fillId="0" borderId="12" xfId="3" applyFont="1" applyBorder="1" applyAlignment="1" applyProtection="1">
      <alignment horizontal="center" vertical="center" wrapText="1"/>
      <protection hidden="1"/>
    </xf>
    <xf numFmtId="0" fontId="5" fillId="0" borderId="22" xfId="2" applyFont="1" applyBorder="1" applyAlignment="1" applyProtection="1">
      <alignment horizontal="left" vertical="center" wrapText="1"/>
      <protection hidden="1"/>
    </xf>
    <xf numFmtId="0" fontId="9" fillId="0" borderId="0" xfId="2" applyFont="1" applyAlignment="1" applyProtection="1">
      <alignment horizontal="center" vertical="center" wrapText="1"/>
      <protection hidden="1"/>
    </xf>
    <xf numFmtId="166" fontId="5" fillId="0" borderId="0" xfId="2" applyNumberFormat="1" applyFont="1" applyAlignment="1" applyProtection="1">
      <alignment horizontal="center" vertical="center" wrapText="1"/>
      <protection hidden="1"/>
    </xf>
    <xf numFmtId="4" fontId="5" fillId="0" borderId="12" xfId="2" applyNumberFormat="1" applyFont="1" applyBorder="1" applyAlignment="1" applyProtection="1">
      <alignment horizontal="center" vertical="center" wrapText="1"/>
      <protection hidden="1"/>
    </xf>
    <xf numFmtId="0" fontId="5" fillId="0" borderId="24" xfId="2" applyFont="1" applyBorder="1" applyAlignment="1" applyProtection="1">
      <alignment vertical="center"/>
      <protection hidden="1"/>
    </xf>
    <xf numFmtId="0" fontId="8" fillId="0" borderId="25" xfId="2" applyFont="1" applyBorder="1" applyAlignment="1" applyProtection="1">
      <alignment vertical="center"/>
      <protection hidden="1"/>
    </xf>
    <xf numFmtId="0" fontId="12" fillId="0" borderId="25" xfId="2" applyFont="1" applyBorder="1" applyAlignment="1" applyProtection="1">
      <alignment vertical="center"/>
      <protection hidden="1"/>
    </xf>
    <xf numFmtId="174" fontId="5" fillId="0" borderId="25" xfId="3" applyNumberFormat="1" applyFont="1" applyBorder="1" applyAlignment="1" applyProtection="1">
      <alignment horizontal="center" vertical="center" wrapText="1"/>
      <protection hidden="1"/>
    </xf>
    <xf numFmtId="0" fontId="8" fillId="0" borderId="26" xfId="2" applyFont="1" applyBorder="1" applyAlignment="1" applyProtection="1">
      <alignment vertical="center"/>
      <protection hidden="1"/>
    </xf>
    <xf numFmtId="0" fontId="0" fillId="0" borderId="22" xfId="2" applyFont="1" applyBorder="1" applyAlignment="1" applyProtection="1">
      <alignment vertical="center" wrapText="1"/>
      <protection hidden="1"/>
    </xf>
    <xf numFmtId="0" fontId="0" fillId="0" borderId="0" xfId="2" applyFont="1" applyAlignment="1" applyProtection="1">
      <alignment vertical="center" wrapText="1"/>
      <protection hidden="1"/>
    </xf>
    <xf numFmtId="0" fontId="0" fillId="0" borderId="0" xfId="2" applyFont="1" applyAlignment="1" applyProtection="1">
      <alignment horizontal="left" vertical="center" wrapText="1"/>
      <protection hidden="1"/>
    </xf>
    <xf numFmtId="0" fontId="0" fillId="0" borderId="0" xfId="2" applyFont="1" applyAlignment="1" applyProtection="1">
      <alignment horizontal="center" vertical="center" wrapText="1"/>
      <protection hidden="1"/>
    </xf>
    <xf numFmtId="4" fontId="0" fillId="0" borderId="0" xfId="2" applyNumberFormat="1" applyFont="1" applyAlignment="1" applyProtection="1">
      <alignment horizontal="center" vertical="center" wrapText="1"/>
      <protection hidden="1"/>
    </xf>
    <xf numFmtId="0" fontId="0" fillId="0" borderId="12" xfId="2" applyFont="1" applyBorder="1" applyAlignment="1" applyProtection="1">
      <alignment horizontal="center" vertical="center" wrapText="1"/>
      <protection hidden="1"/>
    </xf>
    <xf numFmtId="0" fontId="29" fillId="4" borderId="14" xfId="2" applyFont="1" applyFill="1" applyBorder="1" applyAlignment="1" applyProtection="1">
      <alignment horizontal="left" vertical="center" wrapText="1"/>
      <protection hidden="1"/>
    </xf>
    <xf numFmtId="0" fontId="29" fillId="4" borderId="10" xfId="2" applyFont="1" applyFill="1" applyBorder="1" applyAlignment="1" applyProtection="1">
      <alignment horizontal="center" vertical="center" wrapText="1"/>
      <protection hidden="1"/>
    </xf>
    <xf numFmtId="4" fontId="29" fillId="7" borderId="14" xfId="2" applyNumberFormat="1" applyFont="1" applyFill="1" applyBorder="1" applyAlignment="1" applyProtection="1">
      <alignment horizontal="center" vertical="center" wrapText="1"/>
      <protection hidden="1"/>
    </xf>
    <xf numFmtId="4" fontId="29" fillId="4" borderId="10" xfId="2" applyNumberFormat="1" applyFont="1" applyFill="1" applyBorder="1" applyAlignment="1" applyProtection="1">
      <alignment horizontal="center" vertical="center" wrapText="1"/>
      <protection hidden="1"/>
    </xf>
    <xf numFmtId="166" fontId="29" fillId="4" borderId="10" xfId="3" applyFont="1" applyFill="1" applyBorder="1" applyAlignment="1" applyProtection="1">
      <alignment horizontal="center" vertical="center" wrapText="1"/>
      <protection hidden="1"/>
    </xf>
    <xf numFmtId="168" fontId="29" fillId="4" borderId="27" xfId="2" applyNumberFormat="1" applyFont="1" applyFill="1" applyBorder="1" applyAlignment="1" applyProtection="1">
      <alignment horizontal="center" vertical="center" wrapText="1"/>
      <protection hidden="1"/>
    </xf>
    <xf numFmtId="170" fontId="12" fillId="9" borderId="30" xfId="2" applyNumberFormat="1" applyFont="1" applyFill="1" applyBorder="1" applyAlignment="1" applyProtection="1">
      <alignment horizontal="center" vertical="center" wrapText="1"/>
      <protection hidden="1"/>
    </xf>
    <xf numFmtId="0" fontId="12" fillId="10" borderId="30" xfId="2" applyFont="1" applyFill="1" applyBorder="1" applyAlignment="1" applyProtection="1">
      <alignment horizontal="left" vertical="center" wrapText="1"/>
      <protection hidden="1"/>
    </xf>
    <xf numFmtId="166" fontId="12" fillId="10" borderId="30" xfId="2" applyNumberFormat="1" applyFont="1" applyFill="1" applyBorder="1" applyAlignment="1" applyProtection="1">
      <alignment horizontal="centerContinuous" vertical="center" wrapText="1"/>
      <protection hidden="1"/>
    </xf>
    <xf numFmtId="166" fontId="12" fillId="10" borderId="30" xfId="3" applyFont="1" applyFill="1" applyBorder="1" applyAlignment="1" applyProtection="1">
      <alignment horizontal="centerContinuous" vertical="center" wrapText="1"/>
      <protection hidden="1"/>
    </xf>
    <xf numFmtId="10" fontId="12" fillId="10" borderId="31" xfId="27" applyNumberFormat="1" applyFont="1" applyFill="1" applyBorder="1" applyAlignment="1" applyProtection="1">
      <alignment horizontal="center" vertical="center" wrapText="1"/>
      <protection hidden="1"/>
    </xf>
    <xf numFmtId="0" fontId="4" fillId="0" borderId="34" xfId="2" applyFont="1" applyBorder="1" applyAlignment="1" applyProtection="1">
      <alignment horizontal="center" vertical="center" wrapText="1"/>
      <protection hidden="1"/>
    </xf>
    <xf numFmtId="166" fontId="4" fillId="2" borderId="34" xfId="3" applyFont="1" applyFill="1" applyBorder="1" applyAlignment="1" applyProtection="1">
      <alignment horizontal="left" vertical="center" wrapText="1"/>
      <protection hidden="1"/>
    </xf>
    <xf numFmtId="166" fontId="4" fillId="0" borderId="34" xfId="3" applyFont="1" applyBorder="1" applyAlignment="1" applyProtection="1">
      <alignment horizontal="centerContinuous" vertical="center"/>
      <protection hidden="1"/>
    </xf>
    <xf numFmtId="10" fontId="4" fillId="0" borderId="35" xfId="27" applyNumberFormat="1" applyFont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left" vertical="center" wrapText="1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4" fontId="20" fillId="0" borderId="2" xfId="25" applyNumberFormat="1" applyBorder="1" applyAlignment="1" applyProtection="1">
      <alignment horizontal="center" vertical="center"/>
      <protection hidden="1"/>
    </xf>
    <xf numFmtId="10" fontId="0" fillId="0" borderId="36" xfId="27" applyNumberFormat="1" applyFont="1" applyBorder="1" applyAlignment="1" applyProtection="1">
      <alignment horizontal="center" vertical="center"/>
      <protection hidden="1"/>
    </xf>
    <xf numFmtId="0" fontId="29" fillId="4" borderId="39" xfId="2" applyFont="1" applyFill="1" applyBorder="1" applyAlignment="1" applyProtection="1">
      <alignment horizontal="left" vertical="center"/>
      <protection hidden="1"/>
    </xf>
    <xf numFmtId="0" fontId="29" fillId="4" borderId="39" xfId="2" applyFont="1" applyFill="1" applyBorder="1" applyAlignment="1" applyProtection="1">
      <alignment horizontal="center" vertical="center"/>
      <protection hidden="1"/>
    </xf>
    <xf numFmtId="4" fontId="29" fillId="7" borderId="23" xfId="2" applyNumberFormat="1" applyFont="1" applyFill="1" applyBorder="1" applyAlignment="1" applyProtection="1">
      <alignment horizontal="center" vertical="center"/>
      <protection hidden="1"/>
    </xf>
    <xf numFmtId="9" fontId="30" fillId="4" borderId="41" xfId="2" applyNumberFormat="1" applyFont="1" applyFill="1" applyBorder="1" applyAlignment="1" applyProtection="1">
      <alignment horizontal="center" vertical="center" wrapText="1"/>
      <protection hidden="1"/>
    </xf>
    <xf numFmtId="0" fontId="29" fillId="4" borderId="37" xfId="2" applyFont="1" applyFill="1" applyBorder="1" applyAlignment="1" applyProtection="1">
      <alignment vertical="center"/>
      <protection hidden="1"/>
    </xf>
    <xf numFmtId="0" fontId="29" fillId="4" borderId="38" xfId="2" applyFont="1" applyFill="1" applyBorder="1" applyAlignment="1" applyProtection="1">
      <alignment vertical="center"/>
      <protection hidden="1"/>
    </xf>
    <xf numFmtId="0" fontId="4" fillId="0" borderId="0" xfId="2" applyFont="1" applyAlignment="1" applyProtection="1">
      <alignment horizontal="centerContinuous" vertical="center" wrapText="1"/>
      <protection hidden="1"/>
    </xf>
    <xf numFmtId="0" fontId="19" fillId="0" borderId="0" xfId="2" applyFont="1" applyAlignment="1" applyProtection="1">
      <alignment horizontal="centerContinuous" vertical="center" wrapText="1"/>
      <protection hidden="1"/>
    </xf>
    <xf numFmtId="0" fontId="5" fillId="0" borderId="0" xfId="2" applyFont="1" applyAlignment="1" applyProtection="1">
      <alignment horizontal="centerContinuous" vertical="center" wrapText="1"/>
      <protection hidden="1"/>
    </xf>
    <xf numFmtId="0" fontId="16" fillId="0" borderId="0" xfId="2" applyFont="1" applyAlignment="1" applyProtection="1">
      <alignment horizontal="centerContinuous" vertical="center" wrapText="1"/>
      <protection hidden="1"/>
    </xf>
    <xf numFmtId="4" fontId="16" fillId="0" borderId="0" xfId="2" applyNumberFormat="1" applyFont="1" applyAlignment="1" applyProtection="1">
      <alignment horizontal="centerContinuous" vertical="center" wrapText="1"/>
      <protection hidden="1"/>
    </xf>
    <xf numFmtId="0" fontId="16" fillId="0" borderId="0" xfId="2" applyFont="1" applyAlignment="1" applyProtection="1">
      <alignment horizontal="right" vertical="center"/>
      <protection hidden="1"/>
    </xf>
    <xf numFmtId="10" fontId="16" fillId="0" borderId="0" xfId="2" applyNumberFormat="1" applyFont="1" applyAlignment="1" applyProtection="1">
      <alignment horizontal="center" vertical="center"/>
      <protection hidden="1"/>
    </xf>
    <xf numFmtId="4" fontId="5" fillId="0" borderId="0" xfId="2" applyNumberFormat="1" applyFont="1" applyAlignment="1" applyProtection="1">
      <alignment vertical="center"/>
      <protection locked="0"/>
    </xf>
    <xf numFmtId="4" fontId="5" fillId="0" borderId="0" xfId="2" applyNumberFormat="1" applyFont="1" applyAlignment="1" applyProtection="1">
      <alignment horizontal="center" vertical="center"/>
      <protection locked="0"/>
    </xf>
    <xf numFmtId="168" fontId="5" fillId="0" borderId="0" xfId="2" applyNumberFormat="1" applyFont="1" applyAlignment="1" applyProtection="1">
      <alignment horizontal="center" vertical="center"/>
      <protection locked="0"/>
    </xf>
    <xf numFmtId="10" fontId="14" fillId="3" borderId="0" xfId="2" applyNumberFormat="1" applyFont="1" applyFill="1" applyAlignment="1" applyProtection="1">
      <alignment horizontal="left" vertical="center"/>
      <protection locked="0"/>
    </xf>
    <xf numFmtId="0" fontId="34" fillId="0" borderId="19" xfId="0" applyFont="1" applyBorder="1" applyAlignment="1" applyProtection="1">
      <alignment vertical="center" wrapText="1"/>
      <protection locked="0"/>
    </xf>
    <xf numFmtId="0" fontId="35" fillId="0" borderId="20" xfId="2" applyFont="1" applyBorder="1" applyProtection="1">
      <protection locked="0"/>
    </xf>
    <xf numFmtId="0" fontId="3" fillId="0" borderId="20" xfId="2" applyFont="1" applyBorder="1" applyProtection="1">
      <protection locked="0"/>
    </xf>
    <xf numFmtId="0" fontId="36" fillId="0" borderId="22" xfId="2" applyFont="1" applyBorder="1" applyAlignment="1" applyProtection="1">
      <alignment vertical="center"/>
      <protection locked="0"/>
    </xf>
    <xf numFmtId="0" fontId="37" fillId="0" borderId="22" xfId="2" applyFont="1" applyBorder="1" applyAlignment="1" applyProtection="1">
      <alignment horizontal="left" vertical="center"/>
      <protection hidden="1"/>
    </xf>
    <xf numFmtId="0" fontId="37" fillId="0" borderId="22" xfId="2" applyFont="1" applyBorder="1" applyAlignment="1" applyProtection="1">
      <alignment vertical="center"/>
      <protection hidden="1"/>
    </xf>
    <xf numFmtId="0" fontId="44" fillId="11" borderId="45" xfId="0" applyFont="1" applyFill="1" applyBorder="1" applyAlignment="1" applyProtection="1">
      <alignment horizontal="center" vertical="center"/>
      <protection hidden="1"/>
    </xf>
    <xf numFmtId="0" fontId="46" fillId="0" borderId="47" xfId="0" applyFont="1" applyBorder="1" applyAlignment="1" applyProtection="1">
      <alignment vertical="center"/>
      <protection hidden="1"/>
    </xf>
    <xf numFmtId="0" fontId="47" fillId="0" borderId="47" xfId="0" applyFont="1" applyBorder="1" applyProtection="1">
      <protection hidden="1"/>
    </xf>
    <xf numFmtId="173" fontId="47" fillId="12" borderId="53" xfId="0" applyNumberFormat="1" applyFont="1" applyFill="1" applyBorder="1" applyAlignment="1" applyProtection="1">
      <alignment horizontal="center" vertical="center"/>
      <protection hidden="1"/>
    </xf>
    <xf numFmtId="49" fontId="43" fillId="0" borderId="54" xfId="0" applyNumberFormat="1" applyFont="1" applyBorder="1" applyAlignment="1" applyProtection="1">
      <alignment horizontal="center"/>
      <protection hidden="1"/>
    </xf>
    <xf numFmtId="0" fontId="48" fillId="0" borderId="54" xfId="0" applyFont="1" applyBorder="1" applyAlignment="1" applyProtection="1">
      <alignment horizontal="center"/>
      <protection hidden="1"/>
    </xf>
    <xf numFmtId="10" fontId="33" fillId="0" borderId="54" xfId="0" applyNumberFormat="1" applyFont="1" applyBorder="1" applyAlignment="1" applyProtection="1">
      <alignment horizontal="center" vertical="center"/>
      <protection hidden="1"/>
    </xf>
    <xf numFmtId="10" fontId="33" fillId="0" borderId="54" xfId="0" applyNumberFormat="1" applyFont="1" applyBorder="1" applyAlignment="1" applyProtection="1">
      <alignment horizontal="center"/>
      <protection hidden="1"/>
    </xf>
    <xf numFmtId="166" fontId="4" fillId="0" borderId="0" xfId="3" applyFont="1" applyAlignment="1" applyProtection="1">
      <alignment horizontal="center" vertical="center" wrapText="1"/>
      <protection locked="0"/>
    </xf>
    <xf numFmtId="171" fontId="4" fillId="0" borderId="0" xfId="2" applyNumberFormat="1" applyFont="1" applyAlignment="1" applyProtection="1">
      <alignment horizontal="center" vertical="center" wrapText="1"/>
      <protection locked="0"/>
    </xf>
    <xf numFmtId="0" fontId="0" fillId="0" borderId="19" xfId="2" applyFont="1" applyBorder="1" applyAlignment="1" applyProtection="1">
      <alignment vertical="center"/>
      <protection locked="0"/>
    </xf>
    <xf numFmtId="0" fontId="5" fillId="0" borderId="62" xfId="2" applyFont="1" applyBorder="1" applyAlignment="1" applyProtection="1">
      <alignment horizontal="left" vertical="center" wrapText="1"/>
      <protection hidden="1"/>
    </xf>
    <xf numFmtId="0" fontId="5" fillId="0" borderId="63" xfId="2" applyFont="1" applyBorder="1" applyAlignment="1" applyProtection="1">
      <alignment vertical="center" wrapText="1"/>
      <protection hidden="1"/>
    </xf>
    <xf numFmtId="0" fontId="5" fillId="0" borderId="22" xfId="2" applyFont="1" applyBorder="1" applyAlignment="1" applyProtection="1">
      <alignment horizontal="center" vertical="center" wrapText="1"/>
      <protection hidden="1"/>
    </xf>
    <xf numFmtId="0" fontId="5" fillId="0" borderId="0" xfId="2" applyFont="1" applyAlignment="1" applyProtection="1">
      <alignment vertical="center" wrapText="1"/>
      <protection hidden="1"/>
    </xf>
    <xf numFmtId="0" fontId="12" fillId="0" borderId="0" xfId="2" applyFont="1" applyAlignment="1" applyProtection="1">
      <alignment vertical="center" wrapText="1"/>
      <protection hidden="1"/>
    </xf>
    <xf numFmtId="172" fontId="12" fillId="0" borderId="12" xfId="2" applyNumberFormat="1" applyFont="1" applyBorder="1" applyAlignment="1" applyProtection="1">
      <alignment horizontal="right" vertical="center" wrapText="1"/>
      <protection hidden="1"/>
    </xf>
    <xf numFmtId="4" fontId="5" fillId="0" borderId="0" xfId="2" applyNumberFormat="1" applyFont="1" applyAlignment="1" applyProtection="1">
      <alignment vertical="center" wrapText="1"/>
      <protection hidden="1"/>
    </xf>
    <xf numFmtId="4" fontId="12" fillId="0" borderId="12" xfId="2" applyNumberFormat="1" applyFont="1" applyBorder="1" applyAlignment="1" applyProtection="1">
      <alignment horizontal="right" vertical="center" wrapText="1"/>
      <protection hidden="1"/>
    </xf>
    <xf numFmtId="0" fontId="12" fillId="0" borderId="0" xfId="2" applyFont="1" applyAlignment="1" applyProtection="1">
      <alignment horizontal="left" vertical="center"/>
      <protection hidden="1"/>
    </xf>
    <xf numFmtId="175" fontId="12" fillId="0" borderId="12" xfId="2" applyNumberFormat="1" applyFont="1" applyBorder="1" applyAlignment="1" applyProtection="1">
      <alignment horizontal="right" vertical="center" wrapText="1"/>
      <protection hidden="1"/>
    </xf>
    <xf numFmtId="0" fontId="4" fillId="0" borderId="64" xfId="2" applyFont="1" applyBorder="1" applyAlignment="1" applyProtection="1">
      <alignment horizontal="center" vertical="center" wrapText="1"/>
      <protection hidden="1"/>
    </xf>
    <xf numFmtId="0" fontId="4" fillId="0" borderId="65" xfId="2" applyFont="1" applyBorder="1" applyAlignment="1" applyProtection="1">
      <alignment vertical="center" wrapText="1"/>
      <protection hidden="1"/>
    </xf>
    <xf numFmtId="0" fontId="29" fillId="4" borderId="5" xfId="2" applyFont="1" applyFill="1" applyBorder="1" applyAlignment="1" applyProtection="1">
      <alignment horizontal="center" vertical="center" wrapText="1"/>
      <protection hidden="1"/>
    </xf>
    <xf numFmtId="168" fontId="31" fillId="4" borderId="27" xfId="2" applyNumberFormat="1" applyFont="1" applyFill="1" applyBorder="1" applyAlignment="1" applyProtection="1">
      <alignment horizontal="center" vertical="center" wrapText="1"/>
      <protection hidden="1"/>
    </xf>
    <xf numFmtId="170" fontId="12" fillId="2" borderId="68" xfId="2" applyNumberFormat="1" applyFont="1" applyFill="1" applyBorder="1" applyAlignment="1" applyProtection="1">
      <alignment horizontal="center" vertical="center" wrapText="1"/>
      <protection hidden="1"/>
    </xf>
    <xf numFmtId="168" fontId="12" fillId="2" borderId="69" xfId="2" applyNumberFormat="1" applyFont="1" applyFill="1" applyBorder="1" applyAlignment="1" applyProtection="1">
      <alignment horizontal="center" vertical="center" wrapText="1"/>
      <protection hidden="1"/>
    </xf>
    <xf numFmtId="170" fontId="12" fillId="6" borderId="70" xfId="2" applyNumberFormat="1" applyFont="1" applyFill="1" applyBorder="1" applyAlignment="1" applyProtection="1">
      <alignment horizontal="center" vertical="center" wrapText="1"/>
      <protection hidden="1"/>
    </xf>
    <xf numFmtId="10" fontId="12" fillId="6" borderId="71" xfId="27" applyNumberFormat="1" applyFont="1" applyFill="1" applyBorder="1" applyAlignment="1" applyProtection="1">
      <alignment horizontal="center" vertical="center" wrapText="1"/>
      <protection hidden="1"/>
    </xf>
    <xf numFmtId="170" fontId="12" fillId="2" borderId="72" xfId="2" applyNumberFormat="1" applyFont="1" applyFill="1" applyBorder="1" applyAlignment="1" applyProtection="1">
      <alignment horizontal="center" vertical="center" wrapText="1"/>
      <protection hidden="1"/>
    </xf>
    <xf numFmtId="166" fontId="13" fillId="2" borderId="73" xfId="3" applyFont="1" applyFill="1" applyBorder="1" applyAlignment="1" applyProtection="1">
      <alignment horizontal="center" vertical="center" wrapText="1"/>
      <protection hidden="1"/>
    </xf>
    <xf numFmtId="166" fontId="32" fillId="4" borderId="75" xfId="3" applyFont="1" applyFill="1" applyBorder="1" applyAlignment="1" applyProtection="1">
      <alignment horizontal="center" vertical="center" wrapText="1"/>
      <protection hidden="1"/>
    </xf>
    <xf numFmtId="9" fontId="31" fillId="4" borderId="76" xfId="27" applyFont="1" applyFill="1" applyBorder="1" applyAlignment="1" applyProtection="1">
      <alignment horizontal="center" vertical="center" wrapText="1"/>
      <protection hidden="1"/>
    </xf>
    <xf numFmtId="0" fontId="36" fillId="0" borderId="0" xfId="2" applyFont="1" applyAlignment="1" applyProtection="1">
      <alignment vertical="center"/>
      <protection locked="0"/>
    </xf>
    <xf numFmtId="0" fontId="36" fillId="0" borderId="0" xfId="2" applyFont="1" applyAlignment="1" applyProtection="1">
      <alignment horizontal="center" vertical="center"/>
      <protection locked="0"/>
    </xf>
    <xf numFmtId="0" fontId="40" fillId="0" borderId="0" xfId="2" applyFont="1" applyAlignment="1" applyProtection="1">
      <alignment horizontal="left" vertical="center"/>
      <protection locked="0"/>
    </xf>
    <xf numFmtId="0" fontId="37" fillId="0" borderId="0" xfId="2" applyFont="1" applyAlignment="1" applyProtection="1">
      <alignment horizontal="center" vertical="center" wrapText="1"/>
      <protection locked="0"/>
    </xf>
    <xf numFmtId="4" fontId="37" fillId="0" borderId="0" xfId="2" applyNumberFormat="1" applyFont="1" applyAlignment="1" applyProtection="1">
      <alignment horizontal="center" vertical="center" wrapText="1"/>
      <protection locked="0"/>
    </xf>
    <xf numFmtId="0" fontId="37" fillId="0" borderId="0" xfId="2" applyFont="1" applyAlignment="1" applyProtection="1">
      <alignment horizontal="left" vertical="center" wrapText="1"/>
      <protection hidden="1"/>
    </xf>
    <xf numFmtId="0" fontId="37" fillId="0" borderId="0" xfId="2" applyFont="1" applyAlignment="1" applyProtection="1">
      <alignment horizontal="left" vertical="center"/>
      <protection hidden="1"/>
    </xf>
    <xf numFmtId="0" fontId="37" fillId="0" borderId="0" xfId="2" applyFont="1" applyAlignment="1" applyProtection="1">
      <alignment horizontal="center" vertical="center" wrapText="1"/>
      <protection hidden="1"/>
    </xf>
    <xf numFmtId="0" fontId="41" fillId="0" borderId="0" xfId="2" applyFont="1" applyAlignment="1" applyProtection="1">
      <alignment vertical="center"/>
      <protection hidden="1"/>
    </xf>
    <xf numFmtId="0" fontId="0" fillId="0" borderId="0" xfId="0" applyProtection="1">
      <protection locked="0"/>
    </xf>
    <xf numFmtId="0" fontId="37" fillId="0" borderId="0" xfId="2" applyFont="1" applyAlignment="1" applyProtection="1">
      <alignment vertical="center"/>
      <protection hidden="1"/>
    </xf>
    <xf numFmtId="172" fontId="37" fillId="0" borderId="0" xfId="3" applyNumberFormat="1" applyFont="1" applyAlignment="1" applyProtection="1">
      <alignment horizontal="center" vertical="center" wrapText="1"/>
      <protection hidden="1"/>
    </xf>
    <xf numFmtId="4" fontId="37" fillId="0" borderId="0" xfId="2" applyNumberFormat="1" applyFont="1" applyAlignment="1" applyProtection="1">
      <alignment horizontal="center" vertical="center" wrapText="1"/>
      <protection hidden="1"/>
    </xf>
    <xf numFmtId="0" fontId="36" fillId="0" borderId="0" xfId="0" applyFont="1" applyProtection="1">
      <protection hidden="1"/>
    </xf>
    <xf numFmtId="173" fontId="37" fillId="0" borderId="0" xfId="2" applyNumberFormat="1" applyFont="1" applyAlignment="1" applyProtection="1">
      <alignment horizontal="center" vertical="center" wrapText="1"/>
      <protection hidden="1"/>
    </xf>
    <xf numFmtId="0" fontId="52" fillId="0" borderId="20" xfId="2" applyFont="1" applyBorder="1" applyProtection="1">
      <protection locked="0"/>
    </xf>
    <xf numFmtId="0" fontId="44" fillId="11" borderId="79" xfId="0" applyFont="1" applyFill="1" applyBorder="1" applyAlignment="1" applyProtection="1">
      <alignment horizontal="center" vertical="center"/>
      <protection hidden="1"/>
    </xf>
    <xf numFmtId="0" fontId="0" fillId="0" borderId="20" xfId="0" applyBorder="1" applyProtection="1">
      <protection locked="0"/>
    </xf>
    <xf numFmtId="0" fontId="37" fillId="0" borderId="0" xfId="2" applyFont="1" applyAlignment="1" applyProtection="1">
      <alignment vertical="center"/>
      <protection locked="0"/>
    </xf>
    <xf numFmtId="0" fontId="38" fillId="0" borderId="0" xfId="2" applyFont="1" applyAlignment="1" applyProtection="1">
      <alignment vertical="center"/>
      <protection locked="0"/>
    </xf>
    <xf numFmtId="0" fontId="39" fillId="0" borderId="0" xfId="2" applyFont="1" applyAlignment="1" applyProtection="1">
      <alignment vertical="center"/>
      <protection locked="0"/>
    </xf>
    <xf numFmtId="0" fontId="37" fillId="0" borderId="22" xfId="2" applyFont="1" applyBorder="1" applyAlignment="1" applyProtection="1">
      <alignment vertical="center" wrapText="1"/>
      <protection hidden="1"/>
    </xf>
    <xf numFmtId="171" fontId="29" fillId="4" borderId="40" xfId="3" applyNumberFormat="1" applyFont="1" applyFill="1" applyBorder="1" applyAlignment="1" applyProtection="1">
      <alignment horizontal="center" vertical="center"/>
      <protection hidden="1"/>
    </xf>
    <xf numFmtId="0" fontId="9" fillId="0" borderId="25" xfId="2" applyFont="1" applyBorder="1" applyAlignment="1" applyProtection="1">
      <alignment vertical="center" wrapText="1"/>
      <protection hidden="1"/>
    </xf>
    <xf numFmtId="170" fontId="12" fillId="8" borderId="28" xfId="2" applyNumberFormat="1" applyFont="1" applyFill="1" applyBorder="1" applyAlignment="1" applyProtection="1">
      <alignment horizontal="center" vertical="center" wrapText="1"/>
      <protection hidden="1"/>
    </xf>
    <xf numFmtId="170" fontId="12" fillId="8" borderId="29" xfId="2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2" applyFont="1" applyAlignment="1" applyProtection="1">
      <alignment vertical="center" wrapText="1"/>
      <protection hidden="1"/>
    </xf>
    <xf numFmtId="0" fontId="29" fillId="4" borderId="37" xfId="2" applyFont="1" applyFill="1" applyBorder="1" applyAlignment="1" applyProtection="1">
      <alignment horizontal="center" vertical="center"/>
      <protection hidden="1"/>
    </xf>
    <xf numFmtId="0" fontId="29" fillId="4" borderId="38" xfId="2" applyFont="1" applyFill="1" applyBorder="1" applyAlignment="1" applyProtection="1">
      <alignment horizontal="center" vertical="center"/>
      <protection hidden="1"/>
    </xf>
    <xf numFmtId="0" fontId="4" fillId="0" borderId="32" xfId="2" applyFont="1" applyBorder="1" applyAlignment="1" applyProtection="1">
      <alignment horizontal="center" vertical="center"/>
      <protection hidden="1"/>
    </xf>
    <xf numFmtId="0" fontId="4" fillId="0" borderId="33" xfId="2" applyFont="1" applyBorder="1" applyAlignment="1" applyProtection="1">
      <alignment horizontal="center" vertical="center"/>
      <protection hidden="1"/>
    </xf>
    <xf numFmtId="0" fontId="4" fillId="0" borderId="66" xfId="2" applyFont="1" applyBorder="1" applyAlignment="1" applyProtection="1">
      <alignment horizontal="center" vertical="center" wrapText="1"/>
      <protection hidden="1"/>
    </xf>
    <xf numFmtId="0" fontId="4" fillId="0" borderId="13" xfId="2" applyFont="1" applyBorder="1" applyAlignment="1" applyProtection="1">
      <alignment horizontal="center" vertical="center" wrapText="1"/>
      <protection hidden="1"/>
    </xf>
    <xf numFmtId="0" fontId="4" fillId="0" borderId="67" xfId="2" applyFont="1" applyBorder="1" applyAlignment="1" applyProtection="1">
      <alignment horizontal="center" vertical="center" wrapText="1"/>
      <protection hidden="1"/>
    </xf>
    <xf numFmtId="0" fontId="29" fillId="4" borderId="74" xfId="2" applyFont="1" applyFill="1" applyBorder="1" applyAlignment="1" applyProtection="1">
      <alignment horizontal="center" vertical="center" wrapText="1"/>
      <protection hidden="1"/>
    </xf>
    <xf numFmtId="0" fontId="29" fillId="4" borderId="75" xfId="2" applyFont="1" applyFill="1" applyBorder="1" applyAlignment="1" applyProtection="1">
      <alignment horizontal="center" vertical="center" wrapText="1"/>
      <protection hidden="1"/>
    </xf>
    <xf numFmtId="0" fontId="5" fillId="0" borderId="22" xfId="2" applyFont="1" applyBorder="1" applyAlignment="1" applyProtection="1">
      <alignment horizontal="left" vertical="center" wrapText="1"/>
      <protection hidden="1"/>
    </xf>
    <xf numFmtId="0" fontId="5" fillId="0" borderId="1" xfId="2" applyFont="1" applyBorder="1" applyAlignment="1" applyProtection="1">
      <alignment horizontal="left" vertical="center" wrapText="1"/>
      <protection hidden="1"/>
    </xf>
    <xf numFmtId="0" fontId="4" fillId="0" borderId="0" xfId="2" applyFont="1" applyAlignment="1" applyProtection="1">
      <alignment horizontal="left" vertical="center" wrapText="1"/>
      <protection locked="0"/>
    </xf>
    <xf numFmtId="0" fontId="37" fillId="0" borderId="0" xfId="2" applyFont="1" applyAlignment="1" applyProtection="1">
      <alignment vertical="center" wrapText="1"/>
      <protection hidden="1"/>
    </xf>
    <xf numFmtId="0" fontId="5" fillId="0" borderId="0" xfId="2" applyFont="1" applyAlignment="1" applyProtection="1">
      <alignment horizontal="center" vertical="center"/>
      <protection locked="0"/>
    </xf>
    <xf numFmtId="0" fontId="53" fillId="0" borderId="0" xfId="2" applyFont="1" applyAlignment="1" applyProtection="1">
      <alignment horizontal="center" vertical="center"/>
      <protection locked="0"/>
    </xf>
    <xf numFmtId="0" fontId="37" fillId="0" borderId="0" xfId="2" applyFont="1" applyAlignment="1" applyProtection="1">
      <alignment horizontal="left" vertical="center"/>
      <protection hidden="1"/>
    </xf>
    <xf numFmtId="170" fontId="46" fillId="0" borderId="48" xfId="0" applyNumberFormat="1" applyFont="1" applyBorder="1" applyAlignment="1" applyProtection="1">
      <alignment horizontal="center" vertical="center" wrapText="1"/>
      <protection hidden="1"/>
    </xf>
    <xf numFmtId="170" fontId="46" fillId="0" borderId="51" xfId="0" applyNumberFormat="1" applyFont="1" applyBorder="1" applyAlignment="1" applyProtection="1">
      <alignment horizontal="center" vertical="center" wrapText="1"/>
      <protection hidden="1"/>
    </xf>
    <xf numFmtId="10" fontId="46" fillId="0" borderId="49" xfId="0" applyNumberFormat="1" applyFont="1" applyBorder="1" applyAlignment="1" applyProtection="1">
      <alignment horizontal="center" vertical="center"/>
      <protection hidden="1"/>
    </xf>
    <xf numFmtId="10" fontId="46" fillId="0" borderId="52" xfId="0" applyNumberFormat="1" applyFont="1" applyBorder="1" applyAlignment="1" applyProtection="1">
      <alignment horizontal="center" vertical="center"/>
      <protection hidden="1"/>
    </xf>
    <xf numFmtId="166" fontId="46" fillId="0" borderId="49" xfId="0" applyNumberFormat="1" applyFont="1" applyBorder="1" applyAlignment="1" applyProtection="1">
      <alignment horizontal="center" vertical="center"/>
      <protection hidden="1"/>
    </xf>
    <xf numFmtId="166" fontId="46" fillId="0" borderId="52" xfId="0" applyNumberFormat="1" applyFont="1" applyBorder="1" applyAlignment="1" applyProtection="1">
      <alignment horizontal="center" vertical="center"/>
      <protection hidden="1"/>
    </xf>
    <xf numFmtId="0" fontId="44" fillId="11" borderId="77" xfId="0" applyFont="1" applyFill="1" applyBorder="1" applyAlignment="1" applyProtection="1">
      <alignment horizontal="center" vertical="center"/>
      <protection hidden="1"/>
    </xf>
    <xf numFmtId="0" fontId="45" fillId="0" borderId="43" xfId="0" applyFont="1" applyBorder="1" applyProtection="1">
      <protection hidden="1"/>
    </xf>
    <xf numFmtId="0" fontId="44" fillId="11" borderId="78" xfId="0" applyFont="1" applyFill="1" applyBorder="1" applyAlignment="1" applyProtection="1">
      <alignment horizontal="center" vertical="center"/>
      <protection hidden="1"/>
    </xf>
    <xf numFmtId="0" fontId="45" fillId="0" borderId="44" xfId="0" applyFont="1" applyBorder="1" applyProtection="1">
      <protection hidden="1"/>
    </xf>
    <xf numFmtId="166" fontId="49" fillId="0" borderId="56" xfId="0" applyNumberFormat="1" applyFont="1" applyBorder="1" applyAlignment="1" applyProtection="1">
      <alignment horizontal="center" vertical="center"/>
      <protection hidden="1"/>
    </xf>
    <xf numFmtId="0" fontId="45" fillId="0" borderId="58" xfId="0" applyFont="1" applyBorder="1" applyProtection="1">
      <protection hidden="1"/>
    </xf>
    <xf numFmtId="0" fontId="45" fillId="0" borderId="61" xfId="0" applyFont="1" applyBorder="1" applyProtection="1">
      <protection hidden="1"/>
    </xf>
    <xf numFmtId="9" fontId="46" fillId="0" borderId="57" xfId="0" applyNumberFormat="1" applyFont="1" applyBorder="1" applyAlignment="1" applyProtection="1">
      <alignment horizontal="center" vertical="center"/>
      <protection hidden="1"/>
    </xf>
    <xf numFmtId="0" fontId="20" fillId="0" borderId="57" xfId="0" applyFont="1" applyBorder="1" applyProtection="1">
      <protection hidden="1"/>
    </xf>
    <xf numFmtId="0" fontId="20" fillId="0" borderId="60" xfId="0" applyFont="1" applyBorder="1" applyProtection="1">
      <protection hidden="1"/>
    </xf>
    <xf numFmtId="166" fontId="46" fillId="0" borderId="42" xfId="0" applyNumberFormat="1" applyFont="1" applyBorder="1" applyAlignment="1" applyProtection="1">
      <alignment horizontal="center" vertical="center"/>
      <protection hidden="1"/>
    </xf>
    <xf numFmtId="0" fontId="20" fillId="0" borderId="59" xfId="0" applyFont="1" applyBorder="1" applyProtection="1">
      <protection hidden="1"/>
    </xf>
    <xf numFmtId="0" fontId="20" fillId="0" borderId="46" xfId="0" applyFont="1" applyBorder="1" applyProtection="1">
      <protection hidden="1"/>
    </xf>
    <xf numFmtId="176" fontId="44" fillId="11" borderId="59" xfId="0" applyNumberFormat="1" applyFont="1" applyFill="1" applyBorder="1" applyAlignment="1" applyProtection="1">
      <alignment horizontal="center" vertical="center"/>
      <protection hidden="1"/>
    </xf>
    <xf numFmtId="0" fontId="45" fillId="0" borderId="46" xfId="0" applyFont="1" applyBorder="1" applyProtection="1">
      <protection hidden="1"/>
    </xf>
    <xf numFmtId="166" fontId="51" fillId="11" borderId="42" xfId="0" applyNumberFormat="1" applyFont="1" applyFill="1" applyBorder="1" applyAlignment="1" applyProtection="1">
      <alignment horizontal="center" vertical="center"/>
      <protection hidden="1"/>
    </xf>
    <xf numFmtId="0" fontId="29" fillId="11" borderId="55" xfId="0" applyFont="1" applyFill="1" applyBorder="1" applyAlignment="1" applyProtection="1">
      <alignment horizontal="center" vertical="center"/>
      <protection hidden="1"/>
    </xf>
    <xf numFmtId="0" fontId="44" fillId="11" borderId="56" xfId="0" applyFont="1" applyFill="1" applyBorder="1" applyAlignment="1" applyProtection="1">
      <alignment horizontal="center" vertical="center"/>
      <protection hidden="1"/>
    </xf>
    <xf numFmtId="9" fontId="29" fillId="11" borderId="55" xfId="0" applyNumberFormat="1" applyFont="1" applyFill="1" applyBorder="1" applyAlignment="1" applyProtection="1">
      <alignment horizontal="center" vertical="center"/>
      <protection hidden="1"/>
    </xf>
    <xf numFmtId="166" fontId="29" fillId="11" borderId="42" xfId="0" applyNumberFormat="1" applyFont="1" applyFill="1" applyBorder="1" applyAlignment="1" applyProtection="1">
      <alignment horizontal="center" vertical="center"/>
      <protection hidden="1"/>
    </xf>
    <xf numFmtId="166" fontId="51" fillId="11" borderId="56" xfId="0" applyNumberFormat="1" applyFont="1" applyFill="1" applyBorder="1" applyAlignment="1" applyProtection="1">
      <alignment horizontal="center" vertical="center"/>
      <protection hidden="1"/>
    </xf>
    <xf numFmtId="0" fontId="20" fillId="0" borderId="58" xfId="0" applyFont="1" applyBorder="1" applyProtection="1">
      <protection hidden="1"/>
    </xf>
    <xf numFmtId="0" fontId="20" fillId="0" borderId="61" xfId="0" applyFont="1" applyBorder="1" applyProtection="1">
      <protection hidden="1"/>
    </xf>
    <xf numFmtId="166" fontId="50" fillId="0" borderId="58" xfId="0" applyNumberFormat="1" applyFont="1" applyBorder="1" applyAlignment="1" applyProtection="1">
      <alignment horizontal="center" vertical="center"/>
      <protection hidden="1"/>
    </xf>
    <xf numFmtId="166" fontId="46" fillId="0" borderId="55" xfId="0" applyNumberFormat="1" applyFont="1" applyBorder="1" applyAlignment="1" applyProtection="1">
      <alignment horizontal="center" vertical="center"/>
      <protection hidden="1"/>
    </xf>
    <xf numFmtId="0" fontId="0" fillId="0" borderId="19" xfId="2" applyFont="1" applyBorder="1" applyAlignment="1" applyProtection="1">
      <alignment horizontal="center" vertical="center"/>
      <protection locked="0"/>
    </xf>
    <xf numFmtId="0" fontId="0" fillId="0" borderId="20" xfId="2" applyFont="1" applyBorder="1" applyAlignment="1" applyProtection="1">
      <alignment horizontal="center" vertical="center"/>
      <protection locked="0"/>
    </xf>
    <xf numFmtId="0" fontId="3" fillId="0" borderId="20" xfId="2" applyFont="1" applyBorder="1" applyAlignment="1" applyProtection="1">
      <alignment horizontal="center" vertical="center"/>
      <protection locked="0"/>
    </xf>
    <xf numFmtId="0" fontId="3" fillId="0" borderId="21" xfId="2" applyFont="1" applyBorder="1" applyAlignment="1" applyProtection="1">
      <alignment horizontal="center" vertical="center"/>
      <protection locked="0"/>
    </xf>
    <xf numFmtId="0" fontId="5" fillId="0" borderId="12" xfId="2" applyFont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0" borderId="12" xfId="2" applyFont="1" applyBorder="1" applyAlignment="1" applyProtection="1">
      <alignment horizontal="center" vertical="center"/>
      <protection locked="0"/>
    </xf>
    <xf numFmtId="10" fontId="0" fillId="2" borderId="0" xfId="2" applyNumberFormat="1" applyFont="1" applyFill="1" applyAlignment="1" applyProtection="1">
      <alignment vertical="center"/>
      <protection locked="0"/>
    </xf>
    <xf numFmtId="0" fontId="0" fillId="3" borderId="6" xfId="2" applyFont="1" applyFill="1" applyBorder="1" applyAlignment="1" applyProtection="1">
      <alignment horizontal="left" vertical="center"/>
      <protection locked="0"/>
    </xf>
    <xf numFmtId="0" fontId="4" fillId="3" borderId="6" xfId="2" applyFont="1" applyFill="1" applyBorder="1" applyAlignment="1" applyProtection="1">
      <alignment horizontal="left" vertical="center"/>
      <protection locked="0"/>
    </xf>
    <xf numFmtId="10" fontId="21" fillId="3" borderId="6" xfId="2" applyNumberFormat="1" applyFont="1" applyFill="1" applyBorder="1" applyAlignment="1" applyProtection="1">
      <alignment horizontal="left" vertical="center"/>
      <protection locked="0"/>
    </xf>
    <xf numFmtId="4" fontId="0" fillId="13" borderId="2" xfId="25" applyNumberFormat="1" applyFont="1" applyFill="1" applyBorder="1" applyAlignment="1" applyProtection="1">
      <alignment horizontal="center" vertical="center"/>
      <protection locked="0"/>
    </xf>
    <xf numFmtId="10" fontId="29" fillId="13" borderId="23" xfId="2" applyNumberFormat="1" applyFont="1" applyFill="1" applyBorder="1" applyAlignment="1" applyProtection="1">
      <alignment horizontal="center" vertical="center"/>
      <protection locked="0"/>
    </xf>
    <xf numFmtId="0" fontId="3" fillId="0" borderId="20" xfId="2" applyFont="1" applyBorder="1" applyAlignment="1" applyProtection="1">
      <alignment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0" fillId="0" borderId="21" xfId="0" applyBorder="1" applyProtection="1">
      <protection locked="0"/>
    </xf>
    <xf numFmtId="0" fontId="0" fillId="0" borderId="12" xfId="0" applyBorder="1" applyProtection="1">
      <protection locked="0"/>
    </xf>
    <xf numFmtId="10" fontId="10" fillId="0" borderId="50" xfId="12" applyNumberFormat="1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8" fontId="37" fillId="0" borderId="0" xfId="2" applyNumberFormat="1" applyFont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12" xfId="0" applyBorder="1" applyProtection="1">
      <protection hidden="1"/>
    </xf>
    <xf numFmtId="166" fontId="37" fillId="0" borderId="0" xfId="3" applyFont="1" applyProtection="1">
      <protection hidden="1"/>
    </xf>
    <xf numFmtId="166" fontId="37" fillId="0" borderId="0" xfId="2" applyNumberFormat="1" applyFont="1" applyAlignment="1" applyProtection="1">
      <alignment horizontal="center" vertical="center" wrapText="1"/>
      <protection hidden="1"/>
    </xf>
    <xf numFmtId="166" fontId="37" fillId="0" borderId="0" xfId="3" applyFont="1" applyAlignment="1" applyProtection="1">
      <alignment horizontal="center" vertical="center" wrapText="1"/>
      <protection hidden="1"/>
    </xf>
    <xf numFmtId="0" fontId="37" fillId="0" borderId="22" xfId="2" applyFont="1" applyBorder="1" applyAlignment="1" applyProtection="1">
      <alignment horizontal="left" vertical="center" wrapText="1"/>
      <protection hidden="1"/>
    </xf>
    <xf numFmtId="0" fontId="34" fillId="0" borderId="24" xfId="0" applyFont="1" applyBorder="1" applyAlignment="1" applyProtection="1">
      <alignment vertical="center" wrapText="1"/>
      <protection hidden="1"/>
    </xf>
    <xf numFmtId="0" fontId="34" fillId="0" borderId="25" xfId="0" applyFont="1" applyBorder="1" applyAlignment="1" applyProtection="1">
      <alignment vertical="center" wrapText="1"/>
      <protection hidden="1"/>
    </xf>
    <xf numFmtId="0" fontId="34" fillId="0" borderId="25" xfId="0" applyFont="1" applyBorder="1" applyAlignment="1" applyProtection="1">
      <alignment horizontal="left" vertical="center" wrapText="1"/>
      <protection hidden="1"/>
    </xf>
    <xf numFmtId="0" fontId="34" fillId="0" borderId="25" xfId="0" applyFont="1" applyBorder="1" applyAlignment="1" applyProtection="1">
      <alignment horizontal="center" vertical="center" wrapText="1"/>
      <protection hidden="1"/>
    </xf>
    <xf numFmtId="4" fontId="34" fillId="0" borderId="25" xfId="0" applyNumberFormat="1" applyFont="1" applyBorder="1" applyAlignment="1" applyProtection="1">
      <alignment horizontal="center" vertical="center" wrapText="1"/>
      <protection hidden="1"/>
    </xf>
    <xf numFmtId="0" fontId="42" fillId="0" borderId="25" xfId="0" applyFont="1" applyBorder="1" applyAlignment="1" applyProtection="1">
      <alignment horizontal="center" vertical="center" wrapText="1"/>
      <protection hidden="1"/>
    </xf>
    <xf numFmtId="0" fontId="43" fillId="0" borderId="25" xfId="0" applyFont="1" applyBorder="1" applyAlignment="1" applyProtection="1">
      <alignment vertical="center" wrapText="1"/>
      <protection hidden="1"/>
    </xf>
    <xf numFmtId="0" fontId="0" fillId="0" borderId="25" xfId="0" applyBorder="1" applyProtection="1">
      <protection hidden="1"/>
    </xf>
    <xf numFmtId="0" fontId="0" fillId="0" borderId="26" xfId="0" applyBorder="1" applyProtection="1">
      <protection hidden="1"/>
    </xf>
  </cellXfs>
  <cellStyles count="40">
    <cellStyle name="72929" xfId="1" xr:uid="{00000000-0005-0000-0000-000000000000}"/>
    <cellStyle name="Excel Built-in Normal" xfId="2" xr:uid="{00000000-0005-0000-0000-000001000000}"/>
    <cellStyle name="Moeda" xfId="3" builtinId="4"/>
    <cellStyle name="Moeda 2" xfId="4" xr:uid="{00000000-0005-0000-0000-000003000000}"/>
    <cellStyle name="Moeda 2 2" xfId="5" xr:uid="{00000000-0005-0000-0000-000004000000}"/>
    <cellStyle name="Moeda 3" xfId="6" xr:uid="{00000000-0005-0000-0000-000005000000}"/>
    <cellStyle name="Moeda 3 2" xfId="7" xr:uid="{00000000-0005-0000-0000-000006000000}"/>
    <cellStyle name="Moeda 3 2 2" xfId="8" xr:uid="{00000000-0005-0000-0000-000007000000}"/>
    <cellStyle name="Normal" xfId="0" builtinId="0"/>
    <cellStyle name="Normal 2" xfId="9" xr:uid="{00000000-0005-0000-0000-000009000000}"/>
    <cellStyle name="Normal 2 2" xfId="10" xr:uid="{00000000-0005-0000-0000-00000A000000}"/>
    <cellStyle name="Normal 2 3" xfId="11" xr:uid="{00000000-0005-0000-0000-00000B000000}"/>
    <cellStyle name="Normal 2 4" xfId="12" xr:uid="{00000000-0005-0000-0000-00000C000000}"/>
    <cellStyle name="Normal 3" xfId="13" xr:uid="{00000000-0005-0000-0000-00000D000000}"/>
    <cellStyle name="Normal 4" xfId="14" xr:uid="{00000000-0005-0000-0000-00000E000000}"/>
    <cellStyle name="Normal 4 2" xfId="15" xr:uid="{00000000-0005-0000-0000-00000F000000}"/>
    <cellStyle name="Normal 4 3" xfId="16" xr:uid="{00000000-0005-0000-0000-000010000000}"/>
    <cellStyle name="Normal 4 3 2" xfId="17" xr:uid="{00000000-0005-0000-0000-000011000000}"/>
    <cellStyle name="Normal 5" xfId="18" xr:uid="{00000000-0005-0000-0000-000012000000}"/>
    <cellStyle name="Normal 5 2" xfId="19" xr:uid="{00000000-0005-0000-0000-000013000000}"/>
    <cellStyle name="Normal 6" xfId="20" xr:uid="{00000000-0005-0000-0000-000014000000}"/>
    <cellStyle name="Normal 7" xfId="21" xr:uid="{00000000-0005-0000-0000-000015000000}"/>
    <cellStyle name="Normal 8" xfId="22" xr:uid="{00000000-0005-0000-0000-000016000000}"/>
    <cellStyle name="Normal 8 2" xfId="23" xr:uid="{00000000-0005-0000-0000-000017000000}"/>
    <cellStyle name="Normal 9" xfId="24" xr:uid="{00000000-0005-0000-0000-000018000000}"/>
    <cellStyle name="Normal_Orçamento RETIFICADO DA OBRA JUNHO - CERTO" xfId="25" xr:uid="{00000000-0005-0000-0000-000019000000}"/>
    <cellStyle name="planilhas" xfId="26" xr:uid="{00000000-0005-0000-0000-00001A000000}"/>
    <cellStyle name="Porcentagem" xfId="27" builtinId="5"/>
    <cellStyle name="Porcentagem 2" xfId="28" xr:uid="{00000000-0005-0000-0000-00001C000000}"/>
    <cellStyle name="Porcentagem 2 2" xfId="29" xr:uid="{00000000-0005-0000-0000-00001D000000}"/>
    <cellStyle name="Porcentagem 2 3" xfId="30" xr:uid="{00000000-0005-0000-0000-00001E000000}"/>
    <cellStyle name="Separador de milhares 2" xfId="31" xr:uid="{00000000-0005-0000-0000-00001F000000}"/>
    <cellStyle name="Separador de milhares 3" xfId="32" xr:uid="{00000000-0005-0000-0000-000020000000}"/>
    <cellStyle name="Separador de milhares 3 2" xfId="33" xr:uid="{00000000-0005-0000-0000-000021000000}"/>
    <cellStyle name="Separador de milhares 3 3" xfId="34" xr:uid="{00000000-0005-0000-0000-000022000000}"/>
    <cellStyle name="SNEVERS" xfId="35" xr:uid="{00000000-0005-0000-0000-000023000000}"/>
    <cellStyle name="Vírgula 2" xfId="36" xr:uid="{00000000-0005-0000-0000-000024000000}"/>
    <cellStyle name="Vírgula 2 2" xfId="37" xr:uid="{00000000-0005-0000-0000-000025000000}"/>
    <cellStyle name="Vírgula 2 3" xfId="38" xr:uid="{00000000-0005-0000-0000-000026000000}"/>
    <cellStyle name="Vírgula 3" xfId="39" xr:uid="{00000000-0005-0000-0000-000027000000}"/>
  </cellStyles>
  <dxfs count="30">
    <dxf>
      <font>
        <color theme="1" tint="0.34998626667073579"/>
        <name val="Cambria"/>
        <scheme val="none"/>
      </font>
      <fill>
        <patternFill patternType="solid">
          <fgColor indexed="9"/>
          <bgColor theme="1" tint="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theme="2" tint="-0.24994659260841701"/>
        <name val="Calibri Light"/>
        <scheme val="none"/>
      </font>
      <fill>
        <patternFill patternType="solid">
          <fgColor indexed="9"/>
          <bgColor theme="0" tint="-0.34998626667073579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  <dxf>
      <font>
        <color auto="1"/>
        <name val="Calibri Light"/>
        <scheme val="none"/>
      </font>
      <fill>
        <patternFill patternType="solid">
          <fgColor indexed="9"/>
          <bgColor theme="3" tint="0.59996337778862885"/>
        </patternFill>
      </fill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showZeros="0" tabSelected="1" view="pageBreakPreview" topLeftCell="A7" zoomScale="85" zoomScaleNormal="70" zoomScaleSheetLayoutView="85" workbookViewId="0">
      <selection activeCell="D24" sqref="D24"/>
    </sheetView>
  </sheetViews>
  <sheetFormatPr defaultRowHeight="12.75" outlineLevelRow="1" x14ac:dyDescent="0.2"/>
  <cols>
    <col min="1" max="1" width="12" style="20" customWidth="1"/>
    <col min="2" max="2" width="12.140625" style="20" customWidth="1"/>
    <col min="3" max="3" width="16.85546875" style="20" customWidth="1"/>
    <col min="4" max="4" width="104.42578125" style="1" customWidth="1"/>
    <col min="5" max="5" width="14.5703125" style="20" customWidth="1"/>
    <col min="6" max="6" width="11.7109375" style="56" customWidth="1"/>
    <col min="7" max="7" width="14" style="56" customWidth="1"/>
    <col min="8" max="8" width="24.140625" style="63" customWidth="1"/>
    <col min="9" max="9" width="13.140625" style="60" bestFit="1" customWidth="1"/>
    <col min="10" max="10" width="12.42578125" style="1" hidden="1" customWidth="1"/>
    <col min="11" max="16384" width="9.140625" style="6"/>
  </cols>
  <sheetData>
    <row r="1" spans="1:10" ht="30" x14ac:dyDescent="0.2">
      <c r="A1" s="240"/>
      <c r="B1" s="241"/>
      <c r="C1" s="241"/>
      <c r="D1" s="242"/>
      <c r="E1" s="242"/>
      <c r="F1" s="242"/>
      <c r="G1" s="242"/>
      <c r="H1" s="242"/>
      <c r="I1" s="243"/>
      <c r="J1" s="13" t="s">
        <v>25</v>
      </c>
    </row>
    <row r="2" spans="1:10" ht="18" x14ac:dyDescent="0.2">
      <c r="A2" s="45"/>
      <c r="D2" s="206"/>
      <c r="E2" s="206"/>
      <c r="F2" s="206"/>
      <c r="G2" s="206"/>
      <c r="H2" s="206"/>
      <c r="I2" s="244"/>
      <c r="J2" s="14">
        <v>1</v>
      </c>
    </row>
    <row r="3" spans="1:10" ht="18" x14ac:dyDescent="0.2">
      <c r="A3" s="45"/>
      <c r="D3" s="245"/>
      <c r="E3" s="245"/>
      <c r="F3" s="245"/>
      <c r="G3" s="245"/>
      <c r="H3" s="245"/>
      <c r="I3" s="246"/>
      <c r="J3" s="15"/>
    </row>
    <row r="4" spans="1:10" ht="15.75" x14ac:dyDescent="0.2">
      <c r="A4" s="45"/>
      <c r="B4" s="6"/>
      <c r="D4" s="46"/>
      <c r="E4" s="47"/>
      <c r="F4" s="48"/>
      <c r="G4" s="47"/>
      <c r="H4" s="47"/>
      <c r="I4" s="49"/>
      <c r="J4" s="15"/>
    </row>
    <row r="5" spans="1:10" s="7" customFormat="1" ht="15.75" x14ac:dyDescent="0.2">
      <c r="A5" s="64" t="s">
        <v>0</v>
      </c>
      <c r="B5" s="65"/>
      <c r="C5" s="66"/>
      <c r="D5" s="66" t="s">
        <v>92</v>
      </c>
      <c r="E5" s="65"/>
      <c r="F5" s="32"/>
      <c r="G5" s="32"/>
      <c r="H5" s="32"/>
      <c r="I5" s="67"/>
      <c r="J5" s="2"/>
    </row>
    <row r="6" spans="1:10" s="7" customFormat="1" ht="15.75" x14ac:dyDescent="0.2">
      <c r="A6" s="68"/>
      <c r="B6" s="65"/>
      <c r="C6" s="34"/>
      <c r="D6" s="34"/>
      <c r="E6" s="65"/>
      <c r="F6" s="32"/>
      <c r="G6" s="32"/>
      <c r="H6" s="32"/>
      <c r="I6" s="69"/>
      <c r="J6" s="2"/>
    </row>
    <row r="7" spans="1:10" s="7" customFormat="1" ht="15.75" x14ac:dyDescent="0.2">
      <c r="A7" s="70" t="s">
        <v>1</v>
      </c>
      <c r="B7" s="66"/>
      <c r="C7" s="66"/>
      <c r="D7" s="66" t="s">
        <v>53</v>
      </c>
      <c r="E7" s="65"/>
      <c r="F7" s="192"/>
      <c r="G7" s="192"/>
      <c r="H7" s="71"/>
      <c r="I7" s="72"/>
      <c r="J7" s="2"/>
    </row>
    <row r="8" spans="1:10" s="7" customFormat="1" ht="15.75" x14ac:dyDescent="0.2">
      <c r="A8" s="70"/>
      <c r="B8" s="66"/>
      <c r="C8" s="66"/>
      <c r="D8" s="66"/>
      <c r="E8" s="65"/>
      <c r="F8" s="31"/>
      <c r="G8" s="65"/>
      <c r="H8" s="65"/>
      <c r="I8" s="72"/>
      <c r="J8" s="2"/>
    </row>
    <row r="9" spans="1:10" s="7" customFormat="1" ht="15.75" x14ac:dyDescent="0.2">
      <c r="A9" s="70" t="s">
        <v>2</v>
      </c>
      <c r="B9" s="66"/>
      <c r="C9" s="66"/>
      <c r="D9" s="66" t="s">
        <v>33</v>
      </c>
      <c r="E9" s="65"/>
      <c r="F9" s="192" t="s">
        <v>3</v>
      </c>
      <c r="G9" s="192"/>
      <c r="H9" s="73"/>
      <c r="I9" s="74"/>
      <c r="J9" s="2"/>
    </row>
    <row r="10" spans="1:10" s="7" customFormat="1" ht="15.75" x14ac:dyDescent="0.2">
      <c r="A10" s="75"/>
      <c r="B10" s="65"/>
      <c r="C10" s="34"/>
      <c r="D10" s="34"/>
      <c r="E10" s="65"/>
      <c r="F10" s="76"/>
      <c r="G10" s="76"/>
      <c r="H10" s="77"/>
      <c r="I10" s="78"/>
      <c r="J10" s="2"/>
    </row>
    <row r="11" spans="1:10" s="7" customFormat="1" ht="16.5" thickBot="1" x14ac:dyDescent="0.25">
      <c r="A11" s="79" t="s">
        <v>16</v>
      </c>
      <c r="B11" s="80"/>
      <c r="C11" s="80"/>
      <c r="D11" s="81" t="s">
        <v>84</v>
      </c>
      <c r="E11" s="80"/>
      <c r="F11" s="189"/>
      <c r="G11" s="189"/>
      <c r="H11" s="82"/>
      <c r="I11" s="83"/>
      <c r="J11" s="247"/>
    </row>
    <row r="12" spans="1:10" ht="13.5" thickBot="1" x14ac:dyDescent="0.25">
      <c r="A12" s="84"/>
      <c r="B12" s="85"/>
      <c r="C12" s="85"/>
      <c r="D12" s="86"/>
      <c r="E12" s="87"/>
      <c r="F12" s="88"/>
      <c r="G12" s="87"/>
      <c r="H12" s="87"/>
      <c r="I12" s="89"/>
      <c r="J12" s="248" t="s">
        <v>5</v>
      </c>
    </row>
    <row r="13" spans="1:10" s="8" customFormat="1" ht="36.75" thickBot="1" x14ac:dyDescent="0.25">
      <c r="A13" s="5" t="s">
        <v>17</v>
      </c>
      <c r="B13" s="5" t="s">
        <v>18</v>
      </c>
      <c r="C13" s="36" t="s">
        <v>7</v>
      </c>
      <c r="D13" s="90" t="s">
        <v>27</v>
      </c>
      <c r="E13" s="91" t="s">
        <v>9</v>
      </c>
      <c r="F13" s="92" t="s">
        <v>10</v>
      </c>
      <c r="G13" s="93" t="s">
        <v>11</v>
      </c>
      <c r="H13" s="94" t="s">
        <v>28</v>
      </c>
      <c r="I13" s="95" t="s">
        <v>12</v>
      </c>
      <c r="J13" s="249"/>
    </row>
    <row r="14" spans="1:10" s="9" customFormat="1" ht="15.75" thickBot="1" x14ac:dyDescent="0.25">
      <c r="A14" s="190">
        <v>1</v>
      </c>
      <c r="B14" s="191"/>
      <c r="C14" s="96"/>
      <c r="D14" s="97" t="s">
        <v>34</v>
      </c>
      <c r="E14" s="98">
        <f>SUM(E15)</f>
        <v>0</v>
      </c>
      <c r="F14" s="98"/>
      <c r="G14" s="98"/>
      <c r="H14" s="99"/>
      <c r="I14" s="100" t="e">
        <f>E14/$G$36</f>
        <v>#DIV/0!</v>
      </c>
      <c r="J14" s="250" t="e">
        <f>#REF!</f>
        <v>#REF!</v>
      </c>
    </row>
    <row r="15" spans="1:10" outlineLevel="1" x14ac:dyDescent="0.2">
      <c r="A15" s="195" t="s">
        <v>13</v>
      </c>
      <c r="B15" s="196"/>
      <c r="C15" s="101"/>
      <c r="D15" s="102" t="s">
        <v>34</v>
      </c>
      <c r="E15" s="103">
        <f>SUM(H16:H35)</f>
        <v>0</v>
      </c>
      <c r="F15" s="103"/>
      <c r="G15" s="103"/>
      <c r="H15" s="103"/>
      <c r="I15" s="104" t="e">
        <f>E15/$G$36</f>
        <v>#DIV/0!</v>
      </c>
      <c r="J15" s="11" t="e">
        <f>#REF!</f>
        <v>#REF!</v>
      </c>
    </row>
    <row r="16" spans="1:10" outlineLevel="1" x14ac:dyDescent="0.2">
      <c r="A16" s="4" t="s">
        <v>14</v>
      </c>
      <c r="B16" s="105">
        <v>97622</v>
      </c>
      <c r="C16" s="12" t="s">
        <v>56</v>
      </c>
      <c r="D16" s="106" t="s">
        <v>57</v>
      </c>
      <c r="E16" s="107" t="s">
        <v>58</v>
      </c>
      <c r="F16" s="108">
        <v>3500</v>
      </c>
      <c r="G16" s="251"/>
      <c r="H16" s="3">
        <f>ROUND(F16*G16,2)</f>
        <v>0</v>
      </c>
      <c r="I16" s="109" t="e">
        <f>H16/$G$36</f>
        <v>#DIV/0!</v>
      </c>
      <c r="J16" s="11" t="e">
        <f>#REF!</f>
        <v>#REF!</v>
      </c>
    </row>
    <row r="17" spans="1:10" ht="25.5" outlineLevel="1" x14ac:dyDescent="0.2">
      <c r="A17" s="4" t="s">
        <v>32</v>
      </c>
      <c r="B17" s="105">
        <v>97625</v>
      </c>
      <c r="C17" s="12" t="s">
        <v>56</v>
      </c>
      <c r="D17" s="106" t="s">
        <v>59</v>
      </c>
      <c r="E17" s="107" t="s">
        <v>58</v>
      </c>
      <c r="F17" s="108">
        <v>7000</v>
      </c>
      <c r="G17" s="251"/>
      <c r="H17" s="3">
        <f t="shared" ref="H17:H35" si="0">ROUND(F17*G17,2)</f>
        <v>0</v>
      </c>
      <c r="I17" s="109" t="e">
        <f t="shared" ref="I17:I35" si="1">H17/$G$36</f>
        <v>#DIV/0!</v>
      </c>
      <c r="J17" s="11" t="e">
        <f>#REF!</f>
        <v>#REF!</v>
      </c>
    </row>
    <row r="18" spans="1:10" outlineLevel="1" x14ac:dyDescent="0.2">
      <c r="A18" s="4" t="s">
        <v>35</v>
      </c>
      <c r="B18" s="105" t="s">
        <v>19</v>
      </c>
      <c r="C18" s="12" t="s">
        <v>60</v>
      </c>
      <c r="D18" s="106" t="s">
        <v>61</v>
      </c>
      <c r="E18" s="107" t="s">
        <v>58</v>
      </c>
      <c r="F18" s="108">
        <v>500</v>
      </c>
      <c r="G18" s="251"/>
      <c r="H18" s="3">
        <f t="shared" si="0"/>
        <v>0</v>
      </c>
      <c r="I18" s="109" t="e">
        <f t="shared" si="1"/>
        <v>#DIV/0!</v>
      </c>
      <c r="J18" s="11" t="e">
        <f>#REF!</f>
        <v>#REF!</v>
      </c>
    </row>
    <row r="19" spans="1:10" outlineLevel="1" x14ac:dyDescent="0.2">
      <c r="A19" s="4" t="s">
        <v>36</v>
      </c>
      <c r="B19" s="105" t="s">
        <v>20</v>
      </c>
      <c r="C19" s="12" t="s">
        <v>60</v>
      </c>
      <c r="D19" s="106" t="s">
        <v>62</v>
      </c>
      <c r="E19" s="107" t="s">
        <v>58</v>
      </c>
      <c r="F19" s="108">
        <v>500</v>
      </c>
      <c r="G19" s="251"/>
      <c r="H19" s="3">
        <f t="shared" si="0"/>
        <v>0</v>
      </c>
      <c r="I19" s="109" t="e">
        <f t="shared" si="1"/>
        <v>#DIV/0!</v>
      </c>
      <c r="J19" s="11" t="e">
        <f>#REF!</f>
        <v>#REF!</v>
      </c>
    </row>
    <row r="20" spans="1:10" ht="25.5" outlineLevel="1" x14ac:dyDescent="0.2">
      <c r="A20" s="4" t="s">
        <v>37</v>
      </c>
      <c r="B20" s="105" t="s">
        <v>21</v>
      </c>
      <c r="C20" s="12" t="s">
        <v>60</v>
      </c>
      <c r="D20" s="106" t="s">
        <v>63</v>
      </c>
      <c r="E20" s="107" t="s">
        <v>58</v>
      </c>
      <c r="F20" s="108">
        <v>300</v>
      </c>
      <c r="G20" s="251"/>
      <c r="H20" s="3">
        <f t="shared" si="0"/>
        <v>0</v>
      </c>
      <c r="I20" s="109" t="e">
        <f t="shared" si="1"/>
        <v>#DIV/0!</v>
      </c>
      <c r="J20" s="11" t="e">
        <f>#REF!</f>
        <v>#REF!</v>
      </c>
    </row>
    <row r="21" spans="1:10" outlineLevel="1" x14ac:dyDescent="0.2">
      <c r="A21" s="4" t="s">
        <v>38</v>
      </c>
      <c r="B21" s="105" t="s">
        <v>22</v>
      </c>
      <c r="C21" s="12" t="s">
        <v>60</v>
      </c>
      <c r="D21" s="106" t="s">
        <v>64</v>
      </c>
      <c r="E21" s="107" t="s">
        <v>58</v>
      </c>
      <c r="F21" s="108">
        <v>600</v>
      </c>
      <c r="G21" s="251"/>
      <c r="H21" s="3">
        <f t="shared" si="0"/>
        <v>0</v>
      </c>
      <c r="I21" s="109" t="e">
        <f t="shared" si="1"/>
        <v>#DIV/0!</v>
      </c>
      <c r="J21" s="11" t="e">
        <f>#REF!</f>
        <v>#REF!</v>
      </c>
    </row>
    <row r="22" spans="1:10" ht="25.5" outlineLevel="1" x14ac:dyDescent="0.2">
      <c r="A22" s="4" t="s">
        <v>39</v>
      </c>
      <c r="B22" s="105" t="s">
        <v>23</v>
      </c>
      <c r="C22" s="12" t="s">
        <v>60</v>
      </c>
      <c r="D22" s="106" t="s">
        <v>65</v>
      </c>
      <c r="E22" s="107" t="s">
        <v>66</v>
      </c>
      <c r="F22" s="108">
        <v>500</v>
      </c>
      <c r="G22" s="251"/>
      <c r="H22" s="3">
        <f t="shared" si="0"/>
        <v>0</v>
      </c>
      <c r="I22" s="109" t="e">
        <f t="shared" si="1"/>
        <v>#DIV/0!</v>
      </c>
      <c r="J22" s="11" t="e">
        <f>#REF!</f>
        <v>#REF!</v>
      </c>
    </row>
    <row r="23" spans="1:10" outlineLevel="1" x14ac:dyDescent="0.2">
      <c r="A23" s="4" t="s">
        <v>40</v>
      </c>
      <c r="B23" s="105">
        <v>97628</v>
      </c>
      <c r="C23" s="12" t="s">
        <v>56</v>
      </c>
      <c r="D23" s="106" t="s">
        <v>67</v>
      </c>
      <c r="E23" s="107" t="s">
        <v>58</v>
      </c>
      <c r="F23" s="108">
        <v>300</v>
      </c>
      <c r="G23" s="251"/>
      <c r="H23" s="3">
        <f t="shared" si="0"/>
        <v>0</v>
      </c>
      <c r="I23" s="109" t="e">
        <f t="shared" si="1"/>
        <v>#DIV/0!</v>
      </c>
      <c r="J23" s="11" t="e">
        <f>#REF!</f>
        <v>#REF!</v>
      </c>
    </row>
    <row r="24" spans="1:10" ht="25.5" outlineLevel="1" x14ac:dyDescent="0.2">
      <c r="A24" s="4" t="s">
        <v>41</v>
      </c>
      <c r="B24" s="105">
        <v>97629</v>
      </c>
      <c r="C24" s="12" t="s">
        <v>56</v>
      </c>
      <c r="D24" s="106" t="s">
        <v>68</v>
      </c>
      <c r="E24" s="107" t="s">
        <v>58</v>
      </c>
      <c r="F24" s="108">
        <v>400</v>
      </c>
      <c r="G24" s="251"/>
      <c r="H24" s="3">
        <f t="shared" si="0"/>
        <v>0</v>
      </c>
      <c r="I24" s="109" t="e">
        <f t="shared" si="1"/>
        <v>#DIV/0!</v>
      </c>
      <c r="J24" s="11" t="e">
        <f>#REF!</f>
        <v>#REF!</v>
      </c>
    </row>
    <row r="25" spans="1:10" ht="25.5" outlineLevel="1" x14ac:dyDescent="0.2">
      <c r="A25" s="4" t="s">
        <v>42</v>
      </c>
      <c r="B25" s="105">
        <v>100982</v>
      </c>
      <c r="C25" s="12" t="s">
        <v>56</v>
      </c>
      <c r="D25" s="106" t="s">
        <v>69</v>
      </c>
      <c r="E25" s="107" t="s">
        <v>58</v>
      </c>
      <c r="F25" s="108">
        <v>13600</v>
      </c>
      <c r="G25" s="251"/>
      <c r="H25" s="3">
        <f t="shared" si="0"/>
        <v>0</v>
      </c>
      <c r="I25" s="109" t="e">
        <f t="shared" si="1"/>
        <v>#DIV/0!</v>
      </c>
      <c r="J25" s="11" t="e">
        <f>#REF!</f>
        <v>#REF!</v>
      </c>
    </row>
    <row r="26" spans="1:10" ht="25.5" outlineLevel="1" x14ac:dyDescent="0.2">
      <c r="A26" s="4" t="s">
        <v>43</v>
      </c>
      <c r="B26" s="105">
        <v>97913</v>
      </c>
      <c r="C26" s="12" t="s">
        <v>56</v>
      </c>
      <c r="D26" s="106" t="s">
        <v>70</v>
      </c>
      <c r="E26" s="107" t="s">
        <v>71</v>
      </c>
      <c r="F26" s="108">
        <v>6800</v>
      </c>
      <c r="G26" s="251"/>
      <c r="H26" s="3">
        <f t="shared" si="0"/>
        <v>0</v>
      </c>
      <c r="I26" s="109" t="e">
        <f t="shared" si="1"/>
        <v>#DIV/0!</v>
      </c>
      <c r="J26" s="11" t="e">
        <f>#REF!</f>
        <v>#REF!</v>
      </c>
    </row>
    <row r="27" spans="1:10" ht="25.5" outlineLevel="1" x14ac:dyDescent="0.2">
      <c r="A27" s="4" t="s">
        <v>44</v>
      </c>
      <c r="B27" s="105">
        <v>93589</v>
      </c>
      <c r="C27" s="12" t="s">
        <v>56</v>
      </c>
      <c r="D27" s="106" t="s">
        <v>72</v>
      </c>
      <c r="E27" s="107" t="s">
        <v>71</v>
      </c>
      <c r="F27" s="108">
        <v>6800</v>
      </c>
      <c r="G27" s="251"/>
      <c r="H27" s="3">
        <f t="shared" si="0"/>
        <v>0</v>
      </c>
      <c r="I27" s="109" t="e">
        <f t="shared" si="1"/>
        <v>#DIV/0!</v>
      </c>
      <c r="J27" s="11" t="e">
        <f>#REF!</f>
        <v>#REF!</v>
      </c>
    </row>
    <row r="28" spans="1:10" ht="25.5" outlineLevel="1" x14ac:dyDescent="0.2">
      <c r="A28" s="4" t="s">
        <v>45</v>
      </c>
      <c r="B28" s="105" t="s">
        <v>24</v>
      </c>
      <c r="C28" s="12" t="s">
        <v>60</v>
      </c>
      <c r="D28" s="106" t="s">
        <v>73</v>
      </c>
      <c r="E28" s="107" t="s">
        <v>58</v>
      </c>
      <c r="F28" s="108">
        <v>500</v>
      </c>
      <c r="G28" s="251"/>
      <c r="H28" s="3">
        <f t="shared" si="0"/>
        <v>0</v>
      </c>
      <c r="I28" s="109" t="e">
        <f t="shared" si="1"/>
        <v>#DIV/0!</v>
      </c>
      <c r="J28" s="11" t="e">
        <f>#REF!</f>
        <v>#REF!</v>
      </c>
    </row>
    <row r="29" spans="1:10" outlineLevel="1" x14ac:dyDescent="0.2">
      <c r="A29" s="4" t="s">
        <v>46</v>
      </c>
      <c r="B29" s="105" t="s">
        <v>26</v>
      </c>
      <c r="C29" s="12" t="s">
        <v>60</v>
      </c>
      <c r="D29" s="106" t="s">
        <v>74</v>
      </c>
      <c r="E29" s="107" t="s">
        <v>75</v>
      </c>
      <c r="F29" s="108">
        <v>13600</v>
      </c>
      <c r="G29" s="251"/>
      <c r="H29" s="3">
        <f t="shared" si="0"/>
        <v>0</v>
      </c>
      <c r="I29" s="109" t="e">
        <f t="shared" si="1"/>
        <v>#DIV/0!</v>
      </c>
      <c r="J29" s="11" t="e">
        <f>#REF!</f>
        <v>#REF!</v>
      </c>
    </row>
    <row r="30" spans="1:10" outlineLevel="1" x14ac:dyDescent="0.2">
      <c r="A30" s="4" t="s">
        <v>47</v>
      </c>
      <c r="B30" s="105">
        <v>98458</v>
      </c>
      <c r="C30" s="12" t="s">
        <v>56</v>
      </c>
      <c r="D30" s="106" t="s">
        <v>76</v>
      </c>
      <c r="E30" s="107" t="s">
        <v>66</v>
      </c>
      <c r="F30" s="108">
        <v>1000</v>
      </c>
      <c r="G30" s="251"/>
      <c r="H30" s="3">
        <f t="shared" si="0"/>
        <v>0</v>
      </c>
      <c r="I30" s="109" t="e">
        <f t="shared" si="1"/>
        <v>#DIV/0!</v>
      </c>
      <c r="J30" s="11" t="e">
        <f>#REF!</f>
        <v>#REF!</v>
      </c>
    </row>
    <row r="31" spans="1:10" outlineLevel="1" x14ac:dyDescent="0.2">
      <c r="A31" s="4" t="s">
        <v>48</v>
      </c>
      <c r="B31" s="105">
        <v>98459</v>
      </c>
      <c r="C31" s="12" t="s">
        <v>56</v>
      </c>
      <c r="D31" s="106" t="s">
        <v>77</v>
      </c>
      <c r="E31" s="107" t="s">
        <v>66</v>
      </c>
      <c r="F31" s="108">
        <v>1000</v>
      </c>
      <c r="G31" s="251"/>
      <c r="H31" s="3">
        <f t="shared" si="0"/>
        <v>0</v>
      </c>
      <c r="I31" s="109" t="e">
        <f t="shared" si="1"/>
        <v>#DIV/0!</v>
      </c>
      <c r="J31" s="11" t="e">
        <f>#REF!</f>
        <v>#REF!</v>
      </c>
    </row>
    <row r="32" spans="1:10" ht="25.5" outlineLevel="1" x14ac:dyDescent="0.2">
      <c r="A32" s="4" t="s">
        <v>49</v>
      </c>
      <c r="B32" s="105">
        <v>98522</v>
      </c>
      <c r="C32" s="12" t="s">
        <v>56</v>
      </c>
      <c r="D32" s="106" t="s">
        <v>78</v>
      </c>
      <c r="E32" s="107" t="s">
        <v>79</v>
      </c>
      <c r="F32" s="108">
        <v>3000</v>
      </c>
      <c r="G32" s="251"/>
      <c r="H32" s="3">
        <f t="shared" si="0"/>
        <v>0</v>
      </c>
      <c r="I32" s="109" t="e">
        <f t="shared" si="1"/>
        <v>#DIV/0!</v>
      </c>
      <c r="J32" s="11" t="e">
        <f>#REF!</f>
        <v>#REF!</v>
      </c>
    </row>
    <row r="33" spans="1:10" ht="38.25" outlineLevel="1" x14ac:dyDescent="0.2">
      <c r="A33" s="4" t="s">
        <v>50</v>
      </c>
      <c r="B33" s="105">
        <v>53797</v>
      </c>
      <c r="C33" s="12" t="s">
        <v>56</v>
      </c>
      <c r="D33" s="106" t="s">
        <v>80</v>
      </c>
      <c r="E33" s="107" t="s">
        <v>81</v>
      </c>
      <c r="F33" s="108">
        <v>3000</v>
      </c>
      <c r="G33" s="251"/>
      <c r="H33" s="3">
        <f t="shared" si="0"/>
        <v>0</v>
      </c>
      <c r="I33" s="109" t="e">
        <f t="shared" si="1"/>
        <v>#DIV/0!</v>
      </c>
      <c r="J33" s="11" t="e">
        <f>#REF!</f>
        <v>#REF!</v>
      </c>
    </row>
    <row r="34" spans="1:10" outlineLevel="1" x14ac:dyDescent="0.2">
      <c r="A34" s="4" t="s">
        <v>51</v>
      </c>
      <c r="B34" s="105">
        <v>88282</v>
      </c>
      <c r="C34" s="12" t="s">
        <v>56</v>
      </c>
      <c r="D34" s="106" t="s">
        <v>82</v>
      </c>
      <c r="E34" s="107" t="s">
        <v>81</v>
      </c>
      <c r="F34" s="108">
        <v>3000</v>
      </c>
      <c r="G34" s="251"/>
      <c r="H34" s="3">
        <f t="shared" si="0"/>
        <v>0</v>
      </c>
      <c r="I34" s="109" t="e">
        <f t="shared" si="1"/>
        <v>#DIV/0!</v>
      </c>
      <c r="J34" s="11" t="e">
        <f>#REF!</f>
        <v>#REF!</v>
      </c>
    </row>
    <row r="35" spans="1:10" ht="13.5" outlineLevel="1" thickBot="1" x14ac:dyDescent="0.25">
      <c r="A35" s="4" t="s">
        <v>52</v>
      </c>
      <c r="B35" s="105">
        <v>88241</v>
      </c>
      <c r="C35" s="12" t="s">
        <v>56</v>
      </c>
      <c r="D35" s="106" t="s">
        <v>83</v>
      </c>
      <c r="E35" s="107" t="s">
        <v>81</v>
      </c>
      <c r="F35" s="108">
        <v>9000</v>
      </c>
      <c r="G35" s="251"/>
      <c r="H35" s="3">
        <f t="shared" si="0"/>
        <v>0</v>
      </c>
      <c r="I35" s="109" t="e">
        <f t="shared" si="1"/>
        <v>#DIV/0!</v>
      </c>
      <c r="J35" s="11" t="e">
        <f>#REF!</f>
        <v>#REF!</v>
      </c>
    </row>
    <row r="36" spans="1:10" s="10" customFormat="1" ht="19.5" thickTop="1" thickBot="1" x14ac:dyDescent="0.25">
      <c r="A36" s="193" t="s">
        <v>15</v>
      </c>
      <c r="B36" s="194"/>
      <c r="C36" s="194"/>
      <c r="D36" s="110"/>
      <c r="E36" s="111"/>
      <c r="F36" s="112"/>
      <c r="G36" s="188">
        <f>SUM(E14)</f>
        <v>0</v>
      </c>
      <c r="H36" s="188"/>
      <c r="I36" s="113" t="e">
        <f>SUM(I16:I35)</f>
        <v>#DIV/0!</v>
      </c>
      <c r="J36" s="11" t="e">
        <f>#REF!</f>
        <v>#REF!</v>
      </c>
    </row>
    <row r="37" spans="1:10" s="10" customFormat="1" ht="19.5" thickTop="1" thickBot="1" x14ac:dyDescent="0.25">
      <c r="A37" s="114" t="s">
        <v>55</v>
      </c>
      <c r="B37" s="115"/>
      <c r="C37" s="115"/>
      <c r="D37" s="110"/>
      <c r="E37" s="111" t="s">
        <v>25</v>
      </c>
      <c r="F37" s="252"/>
      <c r="G37" s="188">
        <f>G36*(1+F37)</f>
        <v>0</v>
      </c>
      <c r="H37" s="188"/>
      <c r="I37" s="113" t="e">
        <f>I14</f>
        <v>#DIV/0!</v>
      </c>
      <c r="J37" s="11" t="e">
        <f>#REF!</f>
        <v>#REF!</v>
      </c>
    </row>
    <row r="38" spans="1:10" ht="25.5" x14ac:dyDescent="0.2">
      <c r="A38" s="116" t="s">
        <v>54</v>
      </c>
      <c r="B38" s="117"/>
      <c r="C38" s="117"/>
      <c r="D38" s="118"/>
      <c r="E38" s="119"/>
      <c r="F38" s="120"/>
      <c r="G38" s="119"/>
      <c r="H38" s="121"/>
      <c r="I38" s="122"/>
      <c r="J38" s="11"/>
    </row>
    <row r="39" spans="1:10" ht="15" x14ac:dyDescent="0.2">
      <c r="A39" s="50"/>
      <c r="B39" s="50"/>
      <c r="C39" s="51"/>
      <c r="D39" s="52"/>
      <c r="E39" s="26"/>
      <c r="F39" s="53"/>
      <c r="G39" s="26"/>
      <c r="H39" s="54"/>
      <c r="I39" s="26"/>
      <c r="J39" s="11"/>
    </row>
    <row r="40" spans="1:10" ht="15.75" x14ac:dyDescent="0.2">
      <c r="A40" s="25"/>
      <c r="B40" s="50"/>
      <c r="C40" s="51"/>
      <c r="D40" s="52"/>
      <c r="E40" s="26"/>
      <c r="F40" s="53"/>
      <c r="G40" s="26"/>
      <c r="H40" s="54"/>
      <c r="I40" s="26"/>
      <c r="J40" s="126"/>
    </row>
    <row r="41" spans="1:10" ht="15.75" x14ac:dyDescent="0.2">
      <c r="A41" s="50"/>
      <c r="B41" s="50"/>
      <c r="C41" s="51"/>
      <c r="D41" s="47"/>
      <c r="E41" s="26"/>
      <c r="F41" s="53"/>
      <c r="G41" s="26"/>
      <c r="H41" s="26"/>
      <c r="I41" s="26"/>
      <c r="J41" s="2"/>
    </row>
    <row r="42" spans="1:10" ht="15.75" x14ac:dyDescent="0.2">
      <c r="A42" s="55"/>
      <c r="B42" s="55"/>
      <c r="C42" s="55"/>
      <c r="D42" s="47"/>
      <c r="E42" s="123"/>
      <c r="F42" s="123"/>
      <c r="G42" s="124"/>
      <c r="H42" s="123"/>
      <c r="I42" s="24"/>
      <c r="J42" s="56"/>
    </row>
    <row r="43" spans="1:10" ht="15.75" x14ac:dyDescent="0.2">
      <c r="A43" s="57"/>
      <c r="B43" s="17"/>
      <c r="C43" s="17"/>
      <c r="D43" s="58"/>
      <c r="E43" s="58"/>
      <c r="F43" s="59"/>
      <c r="G43" s="58"/>
      <c r="H43" s="59"/>
      <c r="I43" s="125"/>
      <c r="J43" s="2"/>
    </row>
    <row r="44" spans="1:10" ht="15.75" x14ac:dyDescent="0.2">
      <c r="A44" s="57"/>
      <c r="B44" s="17"/>
      <c r="C44" s="17"/>
      <c r="D44" s="58"/>
      <c r="E44" s="58"/>
      <c r="F44" s="59"/>
      <c r="G44" s="58"/>
      <c r="H44" s="59"/>
      <c r="I44" s="24"/>
      <c r="J44" s="2"/>
    </row>
    <row r="45" spans="1:10" ht="15" x14ac:dyDescent="0.2">
      <c r="A45" s="57"/>
      <c r="B45" s="17"/>
      <c r="C45" s="17"/>
      <c r="D45" s="26"/>
      <c r="E45" s="61"/>
      <c r="F45" s="62"/>
      <c r="G45" s="61"/>
      <c r="H45" s="62"/>
      <c r="I45" s="26"/>
      <c r="J45" s="2"/>
    </row>
    <row r="46" spans="1:10" x14ac:dyDescent="0.2">
      <c r="A46" s="17"/>
      <c r="B46" s="17"/>
      <c r="C46" s="17"/>
      <c r="D46" s="20"/>
      <c r="E46" s="6"/>
      <c r="F46" s="6"/>
      <c r="G46" s="20"/>
      <c r="H46" s="6"/>
      <c r="I46" s="56"/>
      <c r="J46" s="2"/>
    </row>
    <row r="47" spans="1:10" x14ac:dyDescent="0.2">
      <c r="J47" s="2"/>
    </row>
    <row r="49" spans="4:8" s="6" customFormat="1" ht="15.75" x14ac:dyDescent="0.2">
      <c r="D49" s="24"/>
      <c r="E49" s="59"/>
      <c r="F49" s="59"/>
      <c r="G49" s="58"/>
      <c r="H49" s="59"/>
    </row>
    <row r="50" spans="4:8" s="6" customFormat="1" x14ac:dyDescent="0.2">
      <c r="D50" s="26"/>
      <c r="E50" s="62"/>
      <c r="F50" s="62"/>
      <c r="G50" s="61"/>
      <c r="H50" s="62"/>
    </row>
    <row r="51" spans="4:8" s="6" customFormat="1" x14ac:dyDescent="0.2">
      <c r="D51" s="26"/>
      <c r="E51" s="62"/>
      <c r="F51" s="62"/>
      <c r="G51" s="61"/>
      <c r="H51" s="62"/>
    </row>
    <row r="53" spans="4:8" s="6" customFormat="1" ht="15.75" x14ac:dyDescent="0.2">
      <c r="D53" s="1"/>
      <c r="E53" s="20"/>
      <c r="F53" s="58"/>
      <c r="G53" s="58"/>
      <c r="H53" s="59"/>
    </row>
    <row r="54" spans="4:8" s="6" customFormat="1" x14ac:dyDescent="0.2">
      <c r="D54" s="1"/>
      <c r="E54" s="20"/>
      <c r="F54" s="61"/>
      <c r="G54" s="61"/>
      <c r="H54" s="62"/>
    </row>
    <row r="55" spans="4:8" s="6" customFormat="1" x14ac:dyDescent="0.2">
      <c r="D55" s="1"/>
      <c r="E55" s="20"/>
      <c r="F55" s="61"/>
      <c r="G55" s="61"/>
      <c r="H55" s="62"/>
    </row>
    <row r="72" spans="3:9" s="6" customFormat="1" x14ac:dyDescent="0.2">
      <c r="C72" s="1"/>
      <c r="D72" s="20"/>
      <c r="E72" s="56"/>
      <c r="F72" s="56"/>
      <c r="G72" s="63"/>
      <c r="H72" s="60"/>
      <c r="I72" s="1"/>
    </row>
    <row r="73" spans="3:9" s="6" customFormat="1" x14ac:dyDescent="0.2">
      <c r="C73" s="1"/>
      <c r="D73" s="20"/>
      <c r="E73" s="56"/>
      <c r="F73" s="56"/>
      <c r="G73" s="63"/>
      <c r="H73" s="60"/>
      <c r="I73" s="1"/>
    </row>
    <row r="74" spans="3:9" s="6" customFormat="1" x14ac:dyDescent="0.2">
      <c r="C74" s="1"/>
      <c r="D74" s="20"/>
      <c r="E74" s="56"/>
      <c r="F74" s="56"/>
      <c r="G74" s="63"/>
      <c r="H74" s="60"/>
      <c r="I74" s="1"/>
    </row>
    <row r="75" spans="3:9" s="6" customFormat="1" x14ac:dyDescent="0.2">
      <c r="C75" s="1"/>
      <c r="D75" s="20"/>
      <c r="E75" s="56"/>
      <c r="F75" s="56"/>
      <c r="G75" s="63"/>
      <c r="H75" s="60"/>
      <c r="I75" s="1"/>
    </row>
    <row r="76" spans="3:9" s="6" customFormat="1" x14ac:dyDescent="0.2">
      <c r="C76" s="1"/>
      <c r="D76" s="20"/>
      <c r="E76" s="56"/>
      <c r="F76" s="56"/>
      <c r="G76" s="63"/>
      <c r="H76" s="60"/>
      <c r="I76" s="1"/>
    </row>
    <row r="77" spans="3:9" s="6" customFormat="1" x14ac:dyDescent="0.2">
      <c r="C77" s="1"/>
      <c r="D77" s="20"/>
      <c r="E77" s="56"/>
      <c r="F77" s="56"/>
      <c r="G77" s="63"/>
      <c r="H77" s="60"/>
      <c r="I77" s="1"/>
    </row>
    <row r="78" spans="3:9" s="6" customFormat="1" x14ac:dyDescent="0.2">
      <c r="C78" s="1"/>
      <c r="D78" s="20"/>
      <c r="E78" s="56"/>
      <c r="F78" s="56"/>
      <c r="G78" s="63"/>
      <c r="H78" s="60"/>
      <c r="I78" s="1"/>
    </row>
    <row r="79" spans="3:9" s="6" customFormat="1" x14ac:dyDescent="0.2">
      <c r="C79" s="1"/>
      <c r="D79" s="20"/>
      <c r="E79" s="56"/>
      <c r="F79" s="56"/>
      <c r="G79" s="63"/>
      <c r="H79" s="60"/>
      <c r="I79" s="1"/>
    </row>
    <row r="80" spans="3:9" s="6" customFormat="1" x14ac:dyDescent="0.2">
      <c r="C80" s="1"/>
      <c r="D80" s="20"/>
      <c r="E80" s="56"/>
      <c r="F80" s="56"/>
      <c r="G80" s="63"/>
      <c r="H80" s="60"/>
      <c r="I80" s="1"/>
    </row>
    <row r="81" spans="3:9" s="6" customFormat="1" x14ac:dyDescent="0.2">
      <c r="C81" s="1"/>
      <c r="D81" s="20"/>
      <c r="E81" s="56"/>
      <c r="F81" s="56"/>
      <c r="G81" s="63"/>
      <c r="H81" s="60"/>
      <c r="I81" s="1"/>
    </row>
    <row r="82" spans="3:9" s="6" customFormat="1" x14ac:dyDescent="0.2">
      <c r="C82" s="1"/>
      <c r="D82" s="20"/>
      <c r="E82" s="56"/>
      <c r="F82" s="56"/>
      <c r="G82" s="63"/>
      <c r="H82" s="60"/>
      <c r="I82" s="1"/>
    </row>
    <row r="83" spans="3:9" s="6" customFormat="1" x14ac:dyDescent="0.2">
      <c r="C83" s="1"/>
      <c r="D83" s="20"/>
      <c r="E83" s="56"/>
      <c r="F83" s="56"/>
      <c r="G83" s="63"/>
      <c r="H83" s="60"/>
      <c r="I83" s="1"/>
    </row>
    <row r="84" spans="3:9" s="6" customFormat="1" x14ac:dyDescent="0.2">
      <c r="C84" s="1"/>
      <c r="D84" s="20"/>
      <c r="E84" s="56"/>
      <c r="F84" s="56"/>
      <c r="G84" s="63"/>
      <c r="H84" s="60"/>
      <c r="I84" s="1"/>
    </row>
  </sheetData>
  <sheetProtection algorithmName="SHA-512" hashValue="nee+x/8UWUh9Yx9az8gRDW6acJ8IeByq4i908CW25J0k+I6uFX3SAq46S0giNDP5EA+eFtkO4twlkoqeAjh4jg==" saltValue="94khyrITMTWqH8zfKz6TtA==" spinCount="100000" sheet="1" objects="1" scenarios="1" formatCells="0" formatColumns="0" formatRows="0" insertColumns="0" insertRows="0" deleteColumns="0" deleteRows="0"/>
  <autoFilter ref="A13:J46" xr:uid="{00000000-0009-0000-0000-000000000000}"/>
  <customSheetViews>
    <customSheetView guid="{B535EED3-096A-4559-AE37-6359A35C71B4}" scale="85" showPageBreaks="1" fitToPage="1" printArea="1" showAutoFilter="1" hiddenColumns="1" view="pageBreakPreview" topLeftCell="A7">
      <pane xSplit="37" ySplit="7" topLeftCell="AM512" activePane="bottomRight" state="frozen"/>
      <selection pane="bottomRight" activeCell="D469" sqref="D469"/>
      <rowBreaks count="11" manualBreakCount="11">
        <brk id="37" max="8" man="1"/>
        <brk id="83" max="8" man="1"/>
        <brk id="132" max="8" man="1"/>
        <brk id="182" max="8" man="1"/>
        <brk id="232" max="8" man="1"/>
        <brk id="282" max="8" man="1"/>
        <brk id="333" max="8" man="1"/>
        <brk id="383" max="8" man="1"/>
        <brk id="433" max="8" man="1"/>
        <brk id="482" max="8" man="1"/>
        <brk id="531" max="8" man="1"/>
      </rowBreaks>
      <pageMargins left="0.23622047244094491" right="0.23622047244094491" top="0.55118110236220474" bottom="0.55118110236220474" header="0.51181102362204722" footer="0.31496062992125984"/>
      <printOptions horizontalCentered="1"/>
      <pageSetup paperSize="256" scale="76" firstPageNumber="0" fitToHeight="0" orientation="landscape" r:id="rId1"/>
      <headerFooter alignWithMargins="0">
        <oddFooter>&amp;R&amp;9PÁG. &amp;P/&amp;N</oddFooter>
      </headerFooter>
      <autoFilter ref="B1:EK1" xr:uid="{DA0767FA-D29D-4EC8-9BCE-AD38904305B5}"/>
    </customSheetView>
    <customSheetView guid="{3B8348FD-7A00-44FD-ACF5-E6A19592872E}" showPageBreaks="1" printArea="1" showAutoFilter="1" hiddenColumns="1" view="pageBreakPreview">
      <selection activeCell="G426" sqref="G426"/>
      <pageMargins left="0.23622047244094491" right="0.23622047244094491" top="0.74803149606299213" bottom="0.74803149606299213" header="0.51181102362204722" footer="0.31496062992125984"/>
      <printOptions horizontalCentered="1"/>
      <pageSetup paperSize="9" scale="77" firstPageNumber="0" fitToHeight="16" orientation="landscape" verticalDpi="300" r:id="rId2"/>
      <headerFooter alignWithMargins="0">
        <oddFooter>&amp;R&amp;9PÁG. &amp;P/&amp;N</oddFooter>
      </headerFooter>
      <autoFilter ref="B1:J1" xr:uid="{C6EEE492-F036-495C-88EE-97789DF0A649}"/>
    </customSheetView>
  </customSheetViews>
  <mergeCells count="11">
    <mergeCell ref="G37:H37"/>
    <mergeCell ref="F11:G11"/>
    <mergeCell ref="A14:B14"/>
    <mergeCell ref="D1:I1"/>
    <mergeCell ref="D2:I2"/>
    <mergeCell ref="D3:I3"/>
    <mergeCell ref="F9:G9"/>
    <mergeCell ref="F7:G7"/>
    <mergeCell ref="A36:C36"/>
    <mergeCell ref="G36:H36"/>
    <mergeCell ref="A15:B15"/>
  </mergeCells>
  <phoneticPr fontId="18" type="noConversion"/>
  <printOptions horizontalCentered="1"/>
  <pageMargins left="0.7" right="0.7" top="0.75" bottom="0.75" header="0.3" footer="0.3"/>
  <pageSetup paperSize="9" scale="57" firstPageNumber="0" fitToWidth="0" orientation="landscape" r:id="rId3"/>
  <headerFooter alignWithMargins="0">
    <oddFooter>&amp;R&amp;9PÁG. &amp;P/&amp;N</oddFooter>
  </headerFooter>
  <colBreaks count="1" manualBreakCount="1">
    <brk id="9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1"/>
  <sheetViews>
    <sheetView zoomScaleNormal="100" zoomScaleSheetLayoutView="90" workbookViewId="0">
      <selection activeCell="E19" sqref="A5:E19"/>
    </sheetView>
  </sheetViews>
  <sheetFormatPr defaultRowHeight="14.25" x14ac:dyDescent="0.2"/>
  <cols>
    <col min="1" max="1" width="14" style="20" customWidth="1"/>
    <col min="2" max="2" width="79.28515625" style="6" customWidth="1"/>
    <col min="3" max="4" width="25.85546875" style="21" customWidth="1"/>
    <col min="5" max="5" width="20" style="28" bestFit="1" customWidth="1"/>
    <col min="6" max="16384" width="9.140625" style="6"/>
  </cols>
  <sheetData>
    <row r="1" spans="1:6" ht="30.75" customHeight="1" x14ac:dyDescent="0.2">
      <c r="A1" s="143"/>
      <c r="B1" s="242"/>
      <c r="C1" s="242"/>
      <c r="D1" s="242"/>
      <c r="E1" s="243"/>
      <c r="F1" s="253"/>
    </row>
    <row r="2" spans="1:6" ht="15.75" x14ac:dyDescent="0.2">
      <c r="A2" s="45"/>
      <c r="B2" s="206"/>
      <c r="C2" s="206"/>
      <c r="D2" s="206"/>
      <c r="E2" s="244"/>
      <c r="F2" s="25"/>
    </row>
    <row r="3" spans="1:6" ht="15" customHeight="1" x14ac:dyDescent="0.2">
      <c r="A3" s="45"/>
      <c r="B3" s="245"/>
      <c r="C3" s="245"/>
      <c r="D3" s="245"/>
      <c r="E3" s="246"/>
      <c r="F3" s="254"/>
    </row>
    <row r="4" spans="1:6" ht="16.5" thickBot="1" x14ac:dyDescent="0.25">
      <c r="A4" s="45"/>
      <c r="B4" s="46"/>
      <c r="C4" s="47"/>
      <c r="D4" s="48"/>
      <c r="E4" s="49"/>
      <c r="F4" s="47"/>
    </row>
    <row r="5" spans="1:6" s="7" customFormat="1" ht="16.5" customHeight="1" x14ac:dyDescent="0.2">
      <c r="A5" s="144" t="s">
        <v>0</v>
      </c>
      <c r="B5" s="29" t="str">
        <f>Orçamento!D5</f>
        <v>ATA DE DEMOLIÇÃO PARA IMÓVEIS DE DESAPROPRIAÇÃO</v>
      </c>
      <c r="C5" s="30"/>
      <c r="D5" s="30"/>
      <c r="E5" s="145"/>
    </row>
    <row r="6" spans="1:6" s="7" customFormat="1" ht="7.5" customHeight="1" x14ac:dyDescent="0.2">
      <c r="A6" s="146"/>
      <c r="B6" s="147"/>
      <c r="C6" s="31"/>
      <c r="D6" s="31"/>
      <c r="E6" s="78"/>
    </row>
    <row r="7" spans="1:6" s="7" customFormat="1" ht="18" customHeight="1" x14ac:dyDescent="0.2">
      <c r="A7" s="202"/>
      <c r="B7" s="203"/>
      <c r="C7" s="32"/>
      <c r="D7" s="148"/>
      <c r="E7" s="149"/>
    </row>
    <row r="8" spans="1:6" s="7" customFormat="1" ht="7.5" customHeight="1" x14ac:dyDescent="0.2">
      <c r="A8" s="146"/>
      <c r="B8" s="147"/>
      <c r="C8" s="32"/>
      <c r="D8" s="150"/>
      <c r="E8" s="151"/>
    </row>
    <row r="9" spans="1:6" s="7" customFormat="1" ht="18" customHeight="1" x14ac:dyDescent="0.2">
      <c r="A9" s="146" t="s">
        <v>2</v>
      </c>
      <c r="B9" s="152" t="str">
        <f>Orçamento!D9</f>
        <v>Itapevi - SP</v>
      </c>
      <c r="C9" s="32"/>
      <c r="D9" s="148" t="str">
        <f>Orçamento!F9</f>
        <v>Investimento:</v>
      </c>
      <c r="E9" s="33">
        <f>Orçamento!H9</f>
        <v>0</v>
      </c>
    </row>
    <row r="10" spans="1:6" s="7" customFormat="1" ht="7.5" customHeight="1" x14ac:dyDescent="0.2">
      <c r="A10" s="146"/>
      <c r="B10" s="147"/>
      <c r="C10" s="32"/>
      <c r="D10" s="150"/>
      <c r="E10" s="151"/>
    </row>
    <row r="11" spans="1:6" s="7" customFormat="1" ht="18" customHeight="1" x14ac:dyDescent="0.2">
      <c r="A11" s="146" t="s">
        <v>4</v>
      </c>
      <c r="B11" s="34" t="str">
        <f>Orçamento!D11</f>
        <v xml:space="preserve">SINAPI 10-23 / CDHU 191 </v>
      </c>
      <c r="C11" s="32"/>
      <c r="D11" s="148"/>
      <c r="E11" s="153"/>
    </row>
    <row r="12" spans="1:6" ht="7.5" customHeight="1" thickBot="1" x14ac:dyDescent="0.25">
      <c r="A12" s="154"/>
      <c r="B12" s="35"/>
      <c r="C12" s="35"/>
      <c r="D12" s="35"/>
      <c r="E12" s="155"/>
    </row>
    <row r="13" spans="1:6" ht="18" customHeight="1" thickBot="1" x14ac:dyDescent="0.25">
      <c r="A13" s="197"/>
      <c r="B13" s="198"/>
      <c r="C13" s="198"/>
      <c r="D13" s="198"/>
      <c r="E13" s="199"/>
    </row>
    <row r="14" spans="1:6" s="16" customFormat="1" ht="39.950000000000003" customHeight="1" thickBot="1" x14ac:dyDescent="0.25">
      <c r="A14" s="156" t="s">
        <v>6</v>
      </c>
      <c r="B14" s="36" t="s">
        <v>8</v>
      </c>
      <c r="C14" s="37" t="s">
        <v>29</v>
      </c>
      <c r="D14" s="37" t="s">
        <v>30</v>
      </c>
      <c r="E14" s="157" t="s">
        <v>12</v>
      </c>
    </row>
    <row r="15" spans="1:6" s="9" customFormat="1" ht="4.5" customHeight="1" x14ac:dyDescent="0.2">
      <c r="A15" s="158"/>
      <c r="B15" s="38"/>
      <c r="C15" s="39"/>
      <c r="D15" s="39"/>
      <c r="E15" s="159"/>
    </row>
    <row r="16" spans="1:6" s="9" customFormat="1" ht="19.5" customHeight="1" x14ac:dyDescent="0.2">
      <c r="A16" s="160">
        <f>Orçamento!A14</f>
        <v>1</v>
      </c>
      <c r="B16" s="40" t="str">
        <f>Orçamento!D14</f>
        <v>SERVIÇOS DE MANUTENÇÃO</v>
      </c>
      <c r="C16" s="41">
        <f>VLOOKUP(B16,Orçamento!$D$14:$I$35,2,FALSE)</f>
        <v>0</v>
      </c>
      <c r="D16" s="42">
        <f>C16*(1+Orçamento!F37)</f>
        <v>0</v>
      </c>
      <c r="E16" s="161" t="e">
        <f>VLOOKUP(B16,Orçamento!$D$14:$I47,6,FALSE)</f>
        <v>#DIV/0!</v>
      </c>
    </row>
    <row r="17" spans="1:5" s="9" customFormat="1" ht="4.5" customHeight="1" x14ac:dyDescent="0.2">
      <c r="A17" s="162"/>
      <c r="B17" s="43"/>
      <c r="C17" s="44"/>
      <c r="D17" s="44"/>
      <c r="E17" s="163"/>
    </row>
    <row r="18" spans="1:5" s="9" customFormat="1" ht="4.5" customHeight="1" x14ac:dyDescent="0.2">
      <c r="A18" s="162"/>
      <c r="B18" s="43"/>
      <c r="C18" s="44"/>
      <c r="D18" s="44"/>
      <c r="E18" s="163"/>
    </row>
    <row r="19" spans="1:5" ht="27" customHeight="1" thickBot="1" x14ac:dyDescent="0.25">
      <c r="A19" s="200" t="s">
        <v>31</v>
      </c>
      <c r="B19" s="201"/>
      <c r="C19" s="164">
        <f>SUM(C16:C18)</f>
        <v>0</v>
      </c>
      <c r="D19" s="164">
        <f>SUM(D16:D18)</f>
        <v>0</v>
      </c>
      <c r="E19" s="165" t="e">
        <f>SUM(E16:E18)</f>
        <v>#DIV/0!</v>
      </c>
    </row>
    <row r="20" spans="1:5" ht="12.75" customHeight="1" x14ac:dyDescent="0.2">
      <c r="A20" s="17"/>
      <c r="B20" s="17"/>
      <c r="C20" s="18"/>
      <c r="D20" s="18"/>
      <c r="E20" s="19"/>
    </row>
    <row r="21" spans="1:5" ht="12.75" customHeight="1" x14ac:dyDescent="0.2">
      <c r="A21" s="204"/>
      <c r="B21" s="204"/>
      <c r="C21" s="18"/>
      <c r="D21" s="20"/>
      <c r="E21" s="19"/>
    </row>
    <row r="22" spans="1:5" ht="12.75" customHeight="1" x14ac:dyDescent="0.2">
      <c r="B22" s="17"/>
      <c r="D22" s="20"/>
      <c r="E22" s="19"/>
    </row>
    <row r="23" spans="1:5" ht="15" customHeight="1" x14ac:dyDescent="0.2">
      <c r="A23" s="6"/>
      <c r="E23" s="20"/>
    </row>
    <row r="24" spans="1:5" ht="12.75" customHeight="1" x14ac:dyDescent="0.2">
      <c r="A24" s="17"/>
      <c r="B24" s="142"/>
      <c r="C24" s="18"/>
      <c r="D24" s="141"/>
      <c r="E24" s="19"/>
    </row>
    <row r="25" spans="1:5" ht="12.75" customHeight="1" x14ac:dyDescent="0.2">
      <c r="A25" s="17"/>
      <c r="B25" s="142"/>
      <c r="C25" s="18"/>
      <c r="D25" s="141"/>
      <c r="E25" s="19"/>
    </row>
    <row r="26" spans="1:5" ht="12.75" customHeight="1" x14ac:dyDescent="0.2">
      <c r="A26" s="17"/>
      <c r="B26" s="142"/>
      <c r="C26" s="18"/>
      <c r="D26" s="141"/>
      <c r="E26" s="19"/>
    </row>
    <row r="27" spans="1:5" ht="12.75" customHeight="1" x14ac:dyDescent="0.2">
      <c r="A27" s="17"/>
      <c r="B27" s="22"/>
      <c r="C27" s="23"/>
      <c r="D27" s="141"/>
      <c r="E27" s="23"/>
    </row>
    <row r="28" spans="1:5" ht="15.2" customHeight="1" x14ac:dyDescent="0.2">
      <c r="B28" s="24"/>
      <c r="C28" s="25"/>
      <c r="D28" s="25"/>
      <c r="E28" s="25"/>
    </row>
    <row r="29" spans="1:5" ht="12.95" customHeight="1" x14ac:dyDescent="0.2">
      <c r="B29" s="26"/>
      <c r="C29" s="27"/>
      <c r="D29" s="27"/>
      <c r="E29" s="27"/>
    </row>
    <row r="30" spans="1:5" ht="12.75" customHeight="1" x14ac:dyDescent="0.2">
      <c r="B30" s="26"/>
      <c r="C30" s="27"/>
      <c r="D30" s="27"/>
      <c r="E30" s="27"/>
    </row>
    <row r="31" spans="1:5" ht="12.75" customHeight="1" x14ac:dyDescent="0.2">
      <c r="B31" s="20"/>
      <c r="C31" s="27"/>
      <c r="D31" s="27"/>
      <c r="E31" s="27"/>
    </row>
  </sheetData>
  <sheetProtection algorithmName="SHA-512" hashValue="1BUiXoZ+iVHx74d7DvFupsZ8LIp2BtIEVqlQXZlYSpMsUqofnN4MuCgNlFne5wm4U2O/4hYtnk+IEQXmTBUqvw==" saltValue="r+sAJDBiq8hvq0FLCSE7CA==" spinCount="100000" sheet="1" objects="1" scenarios="1" formatCells="0" formatColumns="0" formatRows="0" insertColumns="0" insertRows="0" deleteColumns="0" deleteRows="0"/>
  <customSheetViews>
    <customSheetView guid="{B535EED3-096A-4559-AE37-6359A35C71B4}" showPageBreaks="1" fitToPage="1" printArea="1" topLeftCell="A22">
      <selection activeCell="A49" sqref="A49:B49"/>
      <pageMargins left="0.78740157480314965" right="0.39370078740157483" top="0.78740157480314965" bottom="0.39370078740157483" header="0.51181102362204722" footer="0"/>
      <printOptions horizontalCentered="1"/>
      <pageSetup paperSize="9" scale="66" firstPageNumber="0" fitToHeight="0" orientation="portrait" horizontalDpi="300" verticalDpi="300" r:id="rId1"/>
      <headerFooter alignWithMargins="0"/>
    </customSheetView>
    <customSheetView guid="{3B8348FD-7A00-44FD-ACF5-E6A19592872E}" showPageBreaks="1" printArea="1" topLeftCell="A4">
      <selection activeCell="B54" sqref="B54:B57"/>
      <pageMargins left="0.78740157480314965" right="0.39370078740157483" top="0.78740157480314965" bottom="0.39370078740157483" header="0.51181102362204722" footer="0"/>
      <printOptions horizontalCentered="1"/>
      <pageSetup paperSize="9" scale="67" firstPageNumber="0" orientation="portrait" horizontalDpi="300" verticalDpi="300" r:id="rId2"/>
      <headerFooter alignWithMargins="0"/>
    </customSheetView>
  </customSheetViews>
  <mergeCells count="7">
    <mergeCell ref="A13:E13"/>
    <mergeCell ref="A19:B19"/>
    <mergeCell ref="A7:B7"/>
    <mergeCell ref="A21:B21"/>
    <mergeCell ref="B1:E1"/>
    <mergeCell ref="B2:E2"/>
    <mergeCell ref="B3:E3"/>
  </mergeCells>
  <printOptions horizontalCentered="1"/>
  <pageMargins left="0.78740157480314965" right="0.39370078740157483" top="0.78740157480314965" bottom="0.39370078740157483" header="0.51181102362204722" footer="0"/>
  <pageSetup paperSize="9" scale="55" firstPageNumber="0" fitToHeight="0" orientation="portrait" horizontalDpi="300" verticalDpi="300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B0838-BAD6-4FDC-8674-F072679AC731}">
  <sheetPr>
    <pageSetUpPr fitToPage="1"/>
  </sheetPr>
  <dimension ref="A1:P30"/>
  <sheetViews>
    <sheetView view="pageBreakPreview" zoomScale="60" zoomScaleNormal="70" workbookViewId="0">
      <pane xSplit="4" topLeftCell="E1" activePane="topRight" state="frozen"/>
      <selection pane="topRight" activeCell="B5" sqref="B5"/>
    </sheetView>
  </sheetViews>
  <sheetFormatPr defaultRowHeight="12.75" x14ac:dyDescent="0.2"/>
  <cols>
    <col min="1" max="1" width="33.7109375" style="175" customWidth="1"/>
    <col min="2" max="2" width="75.5703125" style="175" customWidth="1"/>
    <col min="3" max="3" width="13.85546875" style="175" customWidth="1"/>
    <col min="4" max="5" width="27.42578125" style="175" customWidth="1"/>
    <col min="6" max="6" width="26.85546875" style="175" customWidth="1"/>
    <col min="7" max="7" width="28.5703125" style="175" customWidth="1"/>
    <col min="8" max="8" width="27.28515625" style="175" customWidth="1"/>
    <col min="9" max="9" width="25.7109375" style="175" customWidth="1"/>
    <col min="10" max="10" width="27.140625" style="175" customWidth="1"/>
    <col min="11" max="11" width="27.85546875" style="175" customWidth="1"/>
    <col min="12" max="12" width="26.85546875" style="175" customWidth="1"/>
    <col min="13" max="13" width="28.5703125" style="175" customWidth="1"/>
    <col min="14" max="14" width="27.28515625" style="175" customWidth="1"/>
    <col min="15" max="15" width="25.7109375" style="175" customWidth="1"/>
    <col min="16" max="16" width="27.140625" style="175" customWidth="1"/>
    <col min="17" max="16384" width="9.140625" style="175"/>
  </cols>
  <sheetData>
    <row r="1" spans="1:16" ht="45" x14ac:dyDescent="0.6">
      <c r="A1" s="127"/>
      <c r="B1" s="181"/>
      <c r="C1" s="181"/>
      <c r="D1" s="181"/>
      <c r="E1" s="128"/>
      <c r="F1" s="128"/>
      <c r="G1" s="128"/>
      <c r="H1" s="128"/>
      <c r="I1" s="129"/>
      <c r="J1" s="183"/>
      <c r="K1" s="183"/>
      <c r="L1" s="183"/>
      <c r="M1" s="183"/>
      <c r="N1" s="183"/>
      <c r="O1" s="183"/>
      <c r="P1" s="255"/>
    </row>
    <row r="2" spans="1:16" ht="20.25" x14ac:dyDescent="0.2">
      <c r="A2" s="130"/>
      <c r="B2" s="206"/>
      <c r="C2" s="206"/>
      <c r="D2" s="206"/>
      <c r="E2" s="25"/>
      <c r="F2" s="25"/>
      <c r="G2" s="25"/>
      <c r="H2" s="25"/>
      <c r="I2" s="184"/>
      <c r="P2" s="256"/>
    </row>
    <row r="3" spans="1:16" ht="27.75" x14ac:dyDescent="0.2">
      <c r="A3" s="130"/>
      <c r="B3" s="207"/>
      <c r="C3" s="207"/>
      <c r="D3" s="207"/>
      <c r="E3" s="185"/>
      <c r="F3" s="185"/>
      <c r="G3" s="185"/>
      <c r="H3" s="185"/>
      <c r="I3" s="186"/>
      <c r="P3" s="256"/>
    </row>
    <row r="4" spans="1:16" ht="20.25" x14ac:dyDescent="0.2">
      <c r="A4" s="130"/>
      <c r="B4" s="166"/>
      <c r="C4" s="167"/>
      <c r="D4" s="168"/>
      <c r="E4" s="169"/>
      <c r="F4" s="170"/>
      <c r="G4" s="169"/>
      <c r="H4" s="169"/>
      <c r="I4" s="169"/>
      <c r="P4" s="256"/>
    </row>
    <row r="5" spans="1:16" ht="40.5" x14ac:dyDescent="0.2">
      <c r="A5" s="187" t="s">
        <v>0</v>
      </c>
      <c r="B5" s="171" t="str">
        <f>Orçamento!D5</f>
        <v>ATA DE DEMOLIÇÃO PARA IMÓVEIS DE DESAPROPRIAÇÃO</v>
      </c>
      <c r="C5" s="208"/>
      <c r="D5" s="208"/>
      <c r="E5" s="173"/>
      <c r="F5" s="174"/>
      <c r="G5" s="174"/>
      <c r="H5" s="174"/>
      <c r="I5" s="260"/>
      <c r="J5" s="261"/>
      <c r="K5" s="261"/>
      <c r="L5" s="261"/>
      <c r="M5" s="261"/>
      <c r="N5" s="261"/>
      <c r="O5" s="261"/>
      <c r="P5" s="262"/>
    </row>
    <row r="6" spans="1:16" ht="20.25" x14ac:dyDescent="0.3">
      <c r="A6" s="131"/>
      <c r="B6" s="173"/>
      <c r="C6" s="171"/>
      <c r="D6" s="263"/>
      <c r="E6" s="173"/>
      <c r="F6" s="174"/>
      <c r="G6" s="174"/>
      <c r="H6" s="174"/>
      <c r="I6" s="173"/>
      <c r="J6" s="261"/>
      <c r="K6" s="261"/>
      <c r="L6" s="261"/>
      <c r="M6" s="261"/>
      <c r="N6" s="261"/>
      <c r="O6" s="261"/>
      <c r="P6" s="262"/>
    </row>
    <row r="7" spans="1:16" ht="20.25" x14ac:dyDescent="0.2">
      <c r="A7" s="132" t="s">
        <v>1</v>
      </c>
      <c r="B7" s="172" t="str">
        <f>Orçamento!D7</f>
        <v>Ata de Registro de Preço</v>
      </c>
      <c r="C7" s="208"/>
      <c r="D7" s="208"/>
      <c r="E7" s="173"/>
      <c r="F7" s="205"/>
      <c r="G7" s="205"/>
      <c r="H7" s="177"/>
      <c r="I7" s="264"/>
      <c r="J7" s="261"/>
      <c r="K7" s="261"/>
      <c r="L7" s="261"/>
      <c r="M7" s="261"/>
      <c r="N7" s="261"/>
      <c r="O7" s="261"/>
      <c r="P7" s="262"/>
    </row>
    <row r="8" spans="1:16" ht="20.25" x14ac:dyDescent="0.2">
      <c r="A8" s="132"/>
      <c r="B8" s="176"/>
      <c r="C8" s="176"/>
      <c r="D8" s="176"/>
      <c r="E8" s="173"/>
      <c r="F8" s="178"/>
      <c r="G8" s="173"/>
      <c r="H8" s="173"/>
      <c r="I8" s="264"/>
      <c r="J8" s="261"/>
      <c r="K8" s="261"/>
      <c r="L8" s="261"/>
      <c r="M8" s="261"/>
      <c r="N8" s="261"/>
      <c r="O8" s="261"/>
      <c r="P8" s="262"/>
    </row>
    <row r="9" spans="1:16" ht="20.25" x14ac:dyDescent="0.3">
      <c r="A9" s="132" t="s">
        <v>2</v>
      </c>
      <c r="B9" s="172" t="str">
        <f>Orçamento!D9</f>
        <v>Itapevi - SP</v>
      </c>
      <c r="C9" s="172"/>
      <c r="D9" s="179"/>
      <c r="E9" s="173"/>
      <c r="F9" s="205" t="s">
        <v>3</v>
      </c>
      <c r="G9" s="205"/>
      <c r="H9" s="180">
        <f>Orçamento!H9</f>
        <v>0</v>
      </c>
      <c r="I9" s="265"/>
      <c r="J9" s="261"/>
      <c r="K9" s="261"/>
      <c r="L9" s="261"/>
      <c r="M9" s="261"/>
      <c r="N9" s="261"/>
      <c r="O9" s="261"/>
      <c r="P9" s="262"/>
    </row>
    <row r="10" spans="1:16" ht="20.25" x14ac:dyDescent="0.2">
      <c r="A10" s="266"/>
      <c r="B10" s="173"/>
      <c r="C10" s="171"/>
      <c r="D10" s="171"/>
      <c r="E10" s="173"/>
      <c r="F10" s="173"/>
      <c r="G10" s="173"/>
      <c r="H10" s="264"/>
      <c r="I10" s="178"/>
      <c r="J10" s="261"/>
      <c r="K10" s="261"/>
      <c r="L10" s="261"/>
      <c r="M10" s="261"/>
      <c r="N10" s="261"/>
      <c r="O10" s="261"/>
      <c r="P10" s="262"/>
    </row>
    <row r="11" spans="1:16" ht="13.5" thickBot="1" x14ac:dyDescent="0.25">
      <c r="A11" s="267"/>
      <c r="B11" s="268"/>
      <c r="C11" s="268"/>
      <c r="D11" s="269"/>
      <c r="E11" s="270"/>
      <c r="F11" s="271"/>
      <c r="G11" s="270"/>
      <c r="H11" s="271"/>
      <c r="I11" s="272"/>
      <c r="J11" s="273"/>
      <c r="K11" s="274"/>
      <c r="L11" s="274"/>
      <c r="M11" s="274"/>
      <c r="N11" s="274"/>
      <c r="O11" s="274"/>
      <c r="P11" s="275"/>
    </row>
    <row r="12" spans="1:16" ht="23.25" x14ac:dyDescent="0.2">
      <c r="A12" s="215" t="s">
        <v>17</v>
      </c>
      <c r="B12" s="217" t="s">
        <v>85</v>
      </c>
      <c r="C12" s="182" t="s">
        <v>86</v>
      </c>
      <c r="D12" s="182" t="s">
        <v>87</v>
      </c>
      <c r="E12" s="228">
        <v>1</v>
      </c>
      <c r="F12" s="228">
        <v>2</v>
      </c>
      <c r="G12" s="228">
        <v>3</v>
      </c>
      <c r="H12" s="228">
        <v>4</v>
      </c>
      <c r="I12" s="228">
        <v>5</v>
      </c>
      <c r="J12" s="228">
        <v>6</v>
      </c>
      <c r="K12" s="228">
        <v>7</v>
      </c>
      <c r="L12" s="228">
        <v>8</v>
      </c>
      <c r="M12" s="228">
        <v>9</v>
      </c>
      <c r="N12" s="228">
        <v>10</v>
      </c>
      <c r="O12" s="228">
        <v>11</v>
      </c>
      <c r="P12" s="228">
        <v>12</v>
      </c>
    </row>
    <row r="13" spans="1:16" ht="24" thickBot="1" x14ac:dyDescent="0.25">
      <c r="A13" s="216"/>
      <c r="B13" s="218"/>
      <c r="C13" s="133" t="s">
        <v>88</v>
      </c>
      <c r="D13" s="133" t="s">
        <v>89</v>
      </c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</row>
    <row r="14" spans="1:16" ht="18.75" thickBot="1" x14ac:dyDescent="0.3">
      <c r="A14" s="134"/>
      <c r="B14" s="134"/>
      <c r="C14" s="134"/>
      <c r="D14" s="134"/>
      <c r="E14" s="134"/>
      <c r="F14" s="134"/>
      <c r="G14" s="135"/>
      <c r="H14" s="135"/>
      <c r="I14" s="135"/>
      <c r="J14" s="135"/>
      <c r="K14" s="134"/>
      <c r="L14" s="134"/>
      <c r="M14" s="135"/>
      <c r="N14" s="135"/>
      <c r="O14" s="135"/>
      <c r="P14" s="135"/>
    </row>
    <row r="15" spans="1:16" ht="18" x14ac:dyDescent="0.2">
      <c r="A15" s="209">
        <v>8.3333333333333329E-2</v>
      </c>
      <c r="B15" s="211" t="str">
        <f>Resumo!B16</f>
        <v>SERVIÇOS DE MANUTENÇÃO</v>
      </c>
      <c r="C15" s="211" t="e">
        <f>Resumo!E16</f>
        <v>#DIV/0!</v>
      </c>
      <c r="D15" s="213">
        <f>Resumo!D16</f>
        <v>0</v>
      </c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</row>
    <row r="16" spans="1:16" ht="18" x14ac:dyDescent="0.2">
      <c r="A16" s="210"/>
      <c r="B16" s="212"/>
      <c r="C16" s="212"/>
      <c r="D16" s="214"/>
      <c r="E16" s="136">
        <f>E15*$D$15</f>
        <v>0</v>
      </c>
      <c r="F16" s="136">
        <f t="shared" ref="F16:J16" si="0">F15*$D$15</f>
        <v>0</v>
      </c>
      <c r="G16" s="136">
        <f t="shared" si="0"/>
        <v>0</v>
      </c>
      <c r="H16" s="136">
        <f t="shared" si="0"/>
        <v>0</v>
      </c>
      <c r="I16" s="136">
        <f t="shared" si="0"/>
        <v>0</v>
      </c>
      <c r="J16" s="136">
        <f t="shared" si="0"/>
        <v>0</v>
      </c>
      <c r="K16" s="136">
        <f>K15*$D$15</f>
        <v>0</v>
      </c>
      <c r="L16" s="136">
        <f t="shared" ref="L16:P16" si="1">L15*$D$15</f>
        <v>0</v>
      </c>
      <c r="M16" s="136">
        <f t="shared" si="1"/>
        <v>0</v>
      </c>
      <c r="N16" s="136">
        <f t="shared" si="1"/>
        <v>0</v>
      </c>
      <c r="O16" s="136">
        <f t="shared" si="1"/>
        <v>0</v>
      </c>
      <c r="P16" s="136">
        <f t="shared" si="1"/>
        <v>0</v>
      </c>
    </row>
    <row r="17" spans="1:16" ht="16.5" thickBot="1" x14ac:dyDescent="0.3">
      <c r="A17" s="137"/>
      <c r="B17" s="138"/>
      <c r="C17" s="139"/>
      <c r="D17" s="139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</row>
    <row r="18" spans="1:16" ht="12.75" customHeight="1" x14ac:dyDescent="0.2">
      <c r="A18" s="239"/>
      <c r="B18" s="219" t="s">
        <v>90</v>
      </c>
      <c r="C18" s="222">
        <v>1.0000000000000002</v>
      </c>
      <c r="D18" s="225">
        <f>SUM(D15:D16)</f>
        <v>0</v>
      </c>
      <c r="E18" s="238">
        <f>E16</f>
        <v>0</v>
      </c>
      <c r="F18" s="238">
        <f t="shared" ref="F18:P18" si="2">F16</f>
        <v>0</v>
      </c>
      <c r="G18" s="238">
        <f t="shared" si="2"/>
        <v>0</v>
      </c>
      <c r="H18" s="238">
        <f t="shared" si="2"/>
        <v>0</v>
      </c>
      <c r="I18" s="238">
        <f t="shared" si="2"/>
        <v>0</v>
      </c>
      <c r="J18" s="238">
        <f t="shared" si="2"/>
        <v>0</v>
      </c>
      <c r="K18" s="238">
        <f t="shared" si="2"/>
        <v>0</v>
      </c>
      <c r="L18" s="238">
        <f t="shared" si="2"/>
        <v>0</v>
      </c>
      <c r="M18" s="238">
        <f t="shared" si="2"/>
        <v>0</v>
      </c>
      <c r="N18" s="238">
        <f t="shared" si="2"/>
        <v>0</v>
      </c>
      <c r="O18" s="238">
        <f t="shared" si="2"/>
        <v>0</v>
      </c>
      <c r="P18" s="238">
        <f t="shared" si="2"/>
        <v>0</v>
      </c>
    </row>
    <row r="19" spans="1:16" x14ac:dyDescent="0.2">
      <c r="A19" s="223"/>
      <c r="B19" s="220"/>
      <c r="C19" s="223"/>
      <c r="D19" s="22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</row>
    <row r="20" spans="1:16" ht="13.5" thickBot="1" x14ac:dyDescent="0.25">
      <c r="A20" s="224"/>
      <c r="B20" s="221"/>
      <c r="C20" s="224"/>
      <c r="D20" s="22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</row>
    <row r="21" spans="1:16" ht="12.75" customHeight="1" x14ac:dyDescent="0.2">
      <c r="A21" s="231"/>
      <c r="B21" s="232" t="s">
        <v>91</v>
      </c>
      <c r="C21" s="233" t="e">
        <f>D21/D18</f>
        <v>#DIV/0!</v>
      </c>
      <c r="D21" s="234">
        <f>D18</f>
        <v>0</v>
      </c>
      <c r="E21" s="235">
        <f>E18</f>
        <v>0</v>
      </c>
      <c r="F21" s="230">
        <f>E21+F18</f>
        <v>0</v>
      </c>
      <c r="G21" s="230">
        <f t="shared" ref="G21:I21" si="3">F21+G18</f>
        <v>0</v>
      </c>
      <c r="H21" s="230">
        <f t="shared" si="3"/>
        <v>0</v>
      </c>
      <c r="I21" s="230">
        <f t="shared" si="3"/>
        <v>0</v>
      </c>
      <c r="J21" s="230">
        <f>I21+J18</f>
        <v>0</v>
      </c>
      <c r="K21" s="230">
        <f t="shared" ref="K21:P21" si="4">J21+K18</f>
        <v>0</v>
      </c>
      <c r="L21" s="230">
        <f t="shared" si="4"/>
        <v>0</v>
      </c>
      <c r="M21" s="230">
        <f t="shared" si="4"/>
        <v>0</v>
      </c>
      <c r="N21" s="230">
        <f t="shared" si="4"/>
        <v>0</v>
      </c>
      <c r="O21" s="230">
        <f t="shared" si="4"/>
        <v>0</v>
      </c>
      <c r="P21" s="230">
        <f t="shared" si="4"/>
        <v>0</v>
      </c>
    </row>
    <row r="22" spans="1:16" x14ac:dyDescent="0.2">
      <c r="A22" s="223"/>
      <c r="B22" s="220"/>
      <c r="C22" s="223"/>
      <c r="D22" s="226"/>
      <c r="E22" s="23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</row>
    <row r="23" spans="1:16" ht="13.5" thickBot="1" x14ac:dyDescent="0.25">
      <c r="A23" s="224"/>
      <c r="B23" s="221"/>
      <c r="C23" s="224"/>
      <c r="D23" s="227"/>
      <c r="E23" s="23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</row>
    <row r="26" spans="1:16" x14ac:dyDescent="0.2">
      <c r="A26" s="258"/>
    </row>
    <row r="27" spans="1:16" x14ac:dyDescent="0.2">
      <c r="L27" s="259"/>
      <c r="O27" s="259"/>
    </row>
    <row r="28" spans="1:16" x14ac:dyDescent="0.2">
      <c r="L28" s="259"/>
      <c r="O28" s="259"/>
    </row>
    <row r="29" spans="1:16" x14ac:dyDescent="0.2">
      <c r="L29" s="259"/>
      <c r="O29" s="259"/>
    </row>
    <row r="30" spans="1:16" x14ac:dyDescent="0.2">
      <c r="L30" s="259"/>
      <c r="O30" s="259"/>
    </row>
  </sheetData>
  <sheetProtection algorithmName="SHA-512" hashValue="QRCURFwofg0O2exkV80va7xE8O8sryTypDl4nkNAC+ciOo0V6QcEg52QAHJrF5L5g/N2UJzSs5r4Btvz1AZrnw==" saltValue="Qg2OIOlD/xjgDigIxynx8g==" spinCount="100000" sheet="1" objects="1" scenarios="1" formatCells="0" formatColumns="0" formatRows="0" insertColumns="0" insertRows="0" deleteColumns="0" deleteRows="0"/>
  <mergeCells count="56">
    <mergeCell ref="P21:P23"/>
    <mergeCell ref="M12:M13"/>
    <mergeCell ref="N12:N13"/>
    <mergeCell ref="O12:O13"/>
    <mergeCell ref="P12:P13"/>
    <mergeCell ref="P18:P20"/>
    <mergeCell ref="L18:L20"/>
    <mergeCell ref="M18:M20"/>
    <mergeCell ref="N18:N20"/>
    <mergeCell ref="O18:O20"/>
    <mergeCell ref="M21:M23"/>
    <mergeCell ref="N21:N23"/>
    <mergeCell ref="O21:O23"/>
    <mergeCell ref="G21:G23"/>
    <mergeCell ref="H21:H23"/>
    <mergeCell ref="I21:I23"/>
    <mergeCell ref="J21:J23"/>
    <mergeCell ref="K12:K13"/>
    <mergeCell ref="K18:K20"/>
    <mergeCell ref="L12:L13"/>
    <mergeCell ref="K21:K23"/>
    <mergeCell ref="L21:L23"/>
    <mergeCell ref="A21:A23"/>
    <mergeCell ref="B21:B23"/>
    <mergeCell ref="C21:C23"/>
    <mergeCell ref="D21:D23"/>
    <mergeCell ref="E21:E23"/>
    <mergeCell ref="F21:F23"/>
    <mergeCell ref="E18:E20"/>
    <mergeCell ref="F18:F20"/>
    <mergeCell ref="G18:G20"/>
    <mergeCell ref="H18:H20"/>
    <mergeCell ref="I18:I20"/>
    <mergeCell ref="J18:J20"/>
    <mergeCell ref="A18:A20"/>
    <mergeCell ref="B18:B20"/>
    <mergeCell ref="C18:C20"/>
    <mergeCell ref="D18:D20"/>
    <mergeCell ref="I12:I13"/>
    <mergeCell ref="J12:J13"/>
    <mergeCell ref="E12:E13"/>
    <mergeCell ref="F12:F13"/>
    <mergeCell ref="G12:G13"/>
    <mergeCell ref="H12:H13"/>
    <mergeCell ref="A15:A16"/>
    <mergeCell ref="B15:B16"/>
    <mergeCell ref="C15:C16"/>
    <mergeCell ref="D15:D16"/>
    <mergeCell ref="A12:A13"/>
    <mergeCell ref="B12:B13"/>
    <mergeCell ref="F9:G9"/>
    <mergeCell ref="B2:D2"/>
    <mergeCell ref="B3:D3"/>
    <mergeCell ref="C5:D5"/>
    <mergeCell ref="C7:D7"/>
    <mergeCell ref="F7:G7"/>
  </mergeCells>
  <conditionalFormatting sqref="E15:P15">
    <cfRule type="cellIs" dxfId="29" priority="61" stopIfTrue="1" operator="equal">
      <formula>0</formula>
    </cfRule>
    <cfRule type="cellIs" dxfId="28" priority="62" stopIfTrue="1" operator="greaterThan">
      <formula>0.0000001</formula>
    </cfRule>
    <cfRule type="cellIs" dxfId="27" priority="63" stopIfTrue="1" operator="equal">
      <formula>0</formula>
    </cfRule>
    <cfRule type="cellIs" dxfId="26" priority="64" stopIfTrue="1" operator="greaterThan">
      <formula>0.0000001</formula>
    </cfRule>
    <cfRule type="cellIs" dxfId="25" priority="65" stopIfTrue="1" operator="equal">
      <formula>0</formula>
    </cfRule>
    <cfRule type="cellIs" dxfId="24" priority="66" stopIfTrue="1" operator="greaterThan">
      <formula>0.0000001</formula>
    </cfRule>
    <cfRule type="cellIs" dxfId="23" priority="67" stopIfTrue="1" operator="equal">
      <formula>0</formula>
    </cfRule>
    <cfRule type="cellIs" dxfId="22" priority="68" stopIfTrue="1" operator="greaterThan">
      <formula>0.0000001</formula>
    </cfRule>
    <cfRule type="cellIs" dxfId="21" priority="69" stopIfTrue="1" operator="equal">
      <formula>0</formula>
    </cfRule>
    <cfRule type="cellIs" dxfId="20" priority="70" stopIfTrue="1" operator="greaterThan">
      <formula>0.0000001</formula>
    </cfRule>
    <cfRule type="cellIs" dxfId="19" priority="71" stopIfTrue="1" operator="equal">
      <formula>0</formula>
    </cfRule>
    <cfRule type="cellIs" dxfId="18" priority="72" stopIfTrue="1" operator="greaterThan">
      <formula>0.0000001</formula>
    </cfRule>
    <cfRule type="cellIs" dxfId="17" priority="73" stopIfTrue="1" operator="equal">
      <formula>0</formula>
    </cfRule>
    <cfRule type="cellIs" dxfId="16" priority="74" stopIfTrue="1" operator="greaterThan">
      <formula>0.0000001</formula>
    </cfRule>
    <cfRule type="cellIs" dxfId="15" priority="75" stopIfTrue="1" operator="equal">
      <formula>0</formula>
    </cfRule>
    <cfRule type="cellIs" dxfId="14" priority="76" stopIfTrue="1" operator="greaterThan">
      <formula>0.0000001</formula>
    </cfRule>
    <cfRule type="cellIs" dxfId="13" priority="77" stopIfTrue="1" operator="equal">
      <formula>0</formula>
    </cfRule>
    <cfRule type="cellIs" dxfId="12" priority="78" stopIfTrue="1" operator="greaterThan">
      <formula>0.0000001</formula>
    </cfRule>
    <cfRule type="cellIs" dxfId="11" priority="79" stopIfTrue="1" operator="equal">
      <formula>0</formula>
    </cfRule>
    <cfRule type="cellIs" dxfId="10" priority="80" stopIfTrue="1" operator="greaterThan">
      <formula>0.0000001</formula>
    </cfRule>
    <cfRule type="cellIs" dxfId="9" priority="81" stopIfTrue="1" operator="equal">
      <formula>0</formula>
    </cfRule>
    <cfRule type="cellIs" dxfId="8" priority="82" stopIfTrue="1" operator="greaterThan">
      <formula>0.0000001</formula>
    </cfRule>
    <cfRule type="cellIs" dxfId="7" priority="83" stopIfTrue="1" operator="equal">
      <formula>0</formula>
    </cfRule>
    <cfRule type="cellIs" dxfId="6" priority="84" stopIfTrue="1" operator="greaterThan">
      <formula>0.0000001</formula>
    </cfRule>
    <cfRule type="cellIs" dxfId="5" priority="85" stopIfTrue="1" operator="equal">
      <formula>0</formula>
    </cfRule>
    <cfRule type="cellIs" dxfId="4" priority="86" stopIfTrue="1" operator="greaterThan">
      <formula>0.0000001</formula>
    </cfRule>
    <cfRule type="cellIs" dxfId="3" priority="87" stopIfTrue="1" operator="equal">
      <formula>0</formula>
    </cfRule>
    <cfRule type="cellIs" dxfId="2" priority="88" stopIfTrue="1" operator="greaterThan">
      <formula>0.0000001</formula>
    </cfRule>
    <cfRule type="cellIs" dxfId="1" priority="89" stopIfTrue="1" operator="equal">
      <formula>0</formula>
    </cfRule>
    <cfRule type="cellIs" dxfId="0" priority="90" stopIfTrue="1" operator="greaterThan">
      <formula>0.0000001</formula>
    </cfRule>
  </conditionalFormatting>
  <pageMargins left="0.25" right="0.25" top="0.75" bottom="0.75" header="0.3" footer="0.3"/>
  <pageSetup paperSize="9" scale="4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34</vt:i4>
      </vt:variant>
    </vt:vector>
  </HeadingPairs>
  <TitlesOfParts>
    <vt:vector size="37" baseType="lpstr">
      <vt:lpstr>Orçamento</vt:lpstr>
      <vt:lpstr>Resumo</vt:lpstr>
      <vt:lpstr>CRONOGRAMA</vt:lpstr>
      <vt:lpstr>__xlnm_Print_Area_1</vt:lpstr>
      <vt:lpstr>__xlnm_Print_Area_3</vt:lpstr>
      <vt:lpstr>__xlnm_Print_Titles_1</vt:lpstr>
      <vt:lpstr>__xlnm_Print_Titles_3</vt:lpstr>
      <vt:lpstr>CRONOGRAMA!Area_de_impressao</vt:lpstr>
      <vt:lpstr>Orçamento!Area_de_impressao</vt:lpstr>
      <vt:lpstr>Resumo!Area_de_impressao</vt:lpstr>
      <vt:lpstr>Orçamento!Excel_BuiltIn_Print_Area</vt:lpstr>
      <vt:lpstr>CRONOGRAMA!Titulos_de_impressao</vt:lpstr>
      <vt:lpstr>Orçamento!Titulos_de_impressao</vt:lpstr>
      <vt:lpstr>Resumo!Titulos_de_impressao</vt:lpstr>
      <vt:lpstr>Orçamento!Z_29968698_A86A_456F_9240_BB3FE00129DB__wvu_FilterData</vt:lpstr>
      <vt:lpstr>Orçamento!Z_30999B9E_2E65_4663_976F_9A54CE05102E__wvu_FilterData</vt:lpstr>
      <vt:lpstr>Orçamento!Z_30999B9E_2E65_4663_976F_9A54CE05102E__wvu_PrintArea</vt:lpstr>
      <vt:lpstr>Resumo!Z_30999B9E_2E65_4663_976F_9A54CE05102E__wvu_PrintArea</vt:lpstr>
      <vt:lpstr>Orçamento!Z_30999B9E_2E65_4663_976F_9A54CE05102E__wvu_PrintTitles</vt:lpstr>
      <vt:lpstr>Resumo!Z_30999B9E_2E65_4663_976F_9A54CE05102E__wvu_PrintTitles</vt:lpstr>
      <vt:lpstr>Orçamento!Z_37FA8F07_9D7A_418D_BC30_0AE0C3739A19__wvu_FilterData</vt:lpstr>
      <vt:lpstr>Resumo!Z_37FA8F07_9D7A_418D_BC30_0AE0C3739A19__wvu_PrintArea</vt:lpstr>
      <vt:lpstr>Resumo!Z_37FA8F07_9D7A_418D_BC30_0AE0C3739A19__wvu_PrintTitles</vt:lpstr>
      <vt:lpstr>Orçamento!Z_50160325_FDD6_4995_897D_2F4F0C6430EC__wvu_FilterData</vt:lpstr>
      <vt:lpstr>Orçamento!Z_50160325_FDD6_4995_897D_2F4F0C6430EC__wvu_PrintArea</vt:lpstr>
      <vt:lpstr>Resumo!Z_50160325_FDD6_4995_897D_2F4F0C6430EC__wvu_PrintArea</vt:lpstr>
      <vt:lpstr>Orçamento!Z_50160325_FDD6_4995_897D_2F4F0C6430EC__wvu_PrintTitles</vt:lpstr>
      <vt:lpstr>Resumo!Z_50160325_FDD6_4995_897D_2F4F0C6430EC__wvu_PrintTitles</vt:lpstr>
      <vt:lpstr>Orçamento!Z_51679F6D_52C9_495E_8CE0_A4AA589D4632__wvu_FilterData</vt:lpstr>
      <vt:lpstr>Orçamento!Z_65A89EDC_E2EF_4E49_9370_82AFDB881213__wvu_FilterData</vt:lpstr>
      <vt:lpstr>Orçamento!Z_8EC65F00_94CE_4AAC_901F_0F1A78C19FA2__wvu_FilterData</vt:lpstr>
      <vt:lpstr>Orçamento!Z_CC09A366_C6A3_4857_97A0_64EABF22978D__wvu_FilterData</vt:lpstr>
      <vt:lpstr>Orçamento!Z_CE6D2F78_279A_48FF_B90B_4CA40BF0D3DA__wvu_FilterData</vt:lpstr>
      <vt:lpstr>Orçamento!Z_CE6D2F78_279A_48FF_B90B_4CA40BF0D3DA__wvu_PrintArea</vt:lpstr>
      <vt:lpstr>Resumo!Z_CE6D2F78_279A_48FF_B90B_4CA40BF0D3DA__wvu_PrintArea</vt:lpstr>
      <vt:lpstr>Orçamento!Z_CE6D2F78_279A_48FF_B90B_4CA40BF0D3DA__wvu_PrintTitles</vt:lpstr>
      <vt:lpstr>Resumo!Z_CE6D2F78_279A_48FF_B90B_4CA40BF0D3DA__wvu_PrintTitles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infra infra</cp:lastModifiedBy>
  <cp:lastPrinted>2023-12-14T17:19:51Z</cp:lastPrinted>
  <dcterms:created xsi:type="dcterms:W3CDTF">2017-01-12T18:28:45Z</dcterms:created>
  <dcterms:modified xsi:type="dcterms:W3CDTF">2023-12-14T17:44:18Z</dcterms:modified>
</cp:coreProperties>
</file>