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omposições" sheetId="2" r:id="rId2"/>
    <sheet name="Cronograma Mensal" sheetId="3" r:id="rId3"/>
    <sheet name="Resumo" sheetId="4" r:id="rId4"/>
  </sheets>
  <externalReferences>
    <externalReference r:id="rId7"/>
    <externalReference r:id="rId8"/>
  </externalReferences>
  <definedNames>
    <definedName name="_xlnm._FilterDatabase" localSheetId="0" hidden="1">'Orçamento'!$A$13:$I$21</definedName>
    <definedName name="_xlnm._FilterDatabase" localSheetId="3" hidden="1">'Resumo'!$A$15:$E$17</definedName>
    <definedName name="_xlfn.IFERROR" hidden="1">#NAME?</definedName>
    <definedName name="_xlfn_IFERROR">NA()</definedName>
    <definedName name="_xlnm_Print_Area_1">'Orçamento'!$A$1:$I$18</definedName>
    <definedName name="_xlnm_Print_Area_2">#REF!</definedName>
    <definedName name="_xlnm_Print_Area_3">'Resumo'!$A$1:$E$30</definedName>
    <definedName name="_xlnm_Print_Area_4" localSheetId="2">'Cronograma Mensal'!$A$1:$F$28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'Composições'!$A$1:$G$39</definedName>
    <definedName name="_xlnm.Print_Area" localSheetId="2">'Cronograma Mensal'!$A$1:$F$41</definedName>
    <definedName name="_xlnm.Print_Area" localSheetId="0">'Orçamento'!$A$1:$I$28</definedName>
    <definedName name="_xlnm.Print_Area" localSheetId="3">'Resumo'!$A$1:$E$30</definedName>
    <definedName name="Excel_BuiltIn__FilterDatabase" localSheetId="0">'Orçamento'!#REF!</definedName>
    <definedName name="Excel_BuiltIn_Print_Area" localSheetId="0">'Orçamento'!$A$1:$I$21</definedName>
    <definedName name="SHARED_FORMULA_0_19_0_19_0" localSheetId="1">#REF!+1</definedName>
    <definedName name="SHARED_FORMULA_0_19_0_19_0">#REF!+1</definedName>
    <definedName name="SHARED_FORMULA_6_101_6_101_4" localSheetId="1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>ROUND(#REF!*#REF!,2)</definedName>
    <definedName name="SHARED_FORMULA_6_131_6_131_3" localSheetId="1">#REF!*#REF!</definedName>
    <definedName name="SHARED_FORMULA_6_131_6_131_3">#REF!*#REF!</definedName>
    <definedName name="SHARED_FORMULA_6_15_6_15_4" localSheetId="1">ROUND(#REF!*#REF!,2)</definedName>
    <definedName name="SHARED_FORMULA_6_15_6_15_4">ROUND(#REF!*#REF!,2)</definedName>
    <definedName name="SHARED_FORMULA_6_155_6_155_3" localSheetId="1">#REF!*#REF!</definedName>
    <definedName name="SHARED_FORMULA_6_155_6_155_3">#REF!*#REF!</definedName>
    <definedName name="SHARED_FORMULA_6_192_6_192_3" localSheetId="1">#REF!*#REF!</definedName>
    <definedName name="SHARED_FORMULA_6_192_6_192_3">#REF!*#REF!</definedName>
    <definedName name="SHARED_FORMULA_6_212_6_212_3" localSheetId="1">#REF!*#REF!</definedName>
    <definedName name="SHARED_FORMULA_6_212_6_212_3">#REF!*#REF!</definedName>
    <definedName name="SHARED_FORMULA_6_221_6_221_3" localSheetId="1">#REF!*#REF!</definedName>
    <definedName name="SHARED_FORMULA_6_221_6_221_3">#REF!*#REF!</definedName>
    <definedName name="SHARED_FORMULA_6_238_6_238_3" localSheetId="1">#REF!*#REF!</definedName>
    <definedName name="SHARED_FORMULA_6_238_6_238_3">#REF!*#REF!</definedName>
    <definedName name="SHARED_FORMULA_6_247_6_247_3" localSheetId="1">#REF!*#REF!</definedName>
    <definedName name="SHARED_FORMULA_6_247_6_247_3">#REF!*#REF!</definedName>
    <definedName name="SHARED_FORMULA_6_292_6_292_3" localSheetId="1">#REF!*#REF!</definedName>
    <definedName name="SHARED_FORMULA_6_292_6_292_3">#REF!*#REF!</definedName>
    <definedName name="SHARED_FORMULA_6_311_6_311_3" localSheetId="1">#REF!*#REF!</definedName>
    <definedName name="SHARED_FORMULA_6_311_6_311_3">#REF!*#REF!</definedName>
    <definedName name="SHARED_FORMULA_6_324_6_324_3" localSheetId="1">#REF!*#REF!</definedName>
    <definedName name="SHARED_FORMULA_6_324_6_324_3">#REF!*#REF!</definedName>
    <definedName name="SHARED_FORMULA_6_334_6_334_3" localSheetId="1">#REF!*#REF!</definedName>
    <definedName name="SHARED_FORMULA_6_334_6_334_3">#REF!*#REF!</definedName>
    <definedName name="SHARED_FORMULA_6_354_6_354_3" localSheetId="1">#REF!*#REF!</definedName>
    <definedName name="SHARED_FORMULA_6_354_6_354_3">#REF!*#REF!</definedName>
    <definedName name="SHARED_FORMULA_6_369_6_369_3" localSheetId="1">#REF!*#REF!</definedName>
    <definedName name="SHARED_FORMULA_6_369_6_369_3">#REF!*#REF!</definedName>
    <definedName name="SHARED_FORMULA_6_43_6_43_3" localSheetId="1">#REF!*#REF!</definedName>
    <definedName name="SHARED_FORMULA_6_43_6_43_3">#REF!*#REF!</definedName>
    <definedName name="SHARED_FORMULA_6_473_6_473_3" localSheetId="1">#REF!*#REF!</definedName>
    <definedName name="SHARED_FORMULA_6_473_6_473_3">#REF!*#REF!</definedName>
    <definedName name="SHARED_FORMULA_6_481_6_481_3" localSheetId="1">#REF!*#REF!</definedName>
    <definedName name="SHARED_FORMULA_6_481_6_481_3">#REF!*#REF!</definedName>
    <definedName name="SHARED_FORMULA_6_496_6_496_3" localSheetId="1">#REF!*#REF!</definedName>
    <definedName name="SHARED_FORMULA_6_496_6_496_3">#REF!*#REF!</definedName>
    <definedName name="SHARED_FORMULA_6_543_6_543_3" localSheetId="1">#REF!*#REF!</definedName>
    <definedName name="SHARED_FORMULA_6_543_6_543_3">#REF!*#REF!</definedName>
    <definedName name="SHARED_FORMULA_6_600_6_600_3" localSheetId="1">#REF!*#REF!</definedName>
    <definedName name="SHARED_FORMULA_6_600_6_600_3">#REF!*#REF!</definedName>
    <definedName name="SHARED_FORMULA_6_67_6_67_3" localSheetId="1">#REF!*#REF!</definedName>
    <definedName name="SHARED_FORMULA_6_67_6_67_3">#REF!*#REF!</definedName>
    <definedName name="SHARED_FORMULA_6_77_6_77_3" localSheetId="1">#REF!*#REF!</definedName>
    <definedName name="SHARED_FORMULA_6_77_6_77_3">#REF!*#REF!</definedName>
    <definedName name="SHARED_FORMULA_6_93_6_93_4" localSheetId="1">ROUND(#REF!*#REF!,2)</definedName>
    <definedName name="SHARED_FORMULA_6_93_6_93_4">ROUND(#REF!*#REF!,2)</definedName>
    <definedName name="SHARED_FORMULA_7_130_7_130_3" localSheetId="1">#REF!/#REF!*100</definedName>
    <definedName name="SHARED_FORMULA_7_130_7_130_3">#REF!/#REF!*100</definedName>
    <definedName name="SHARED_FORMULA_7_154_7_154_3" localSheetId="1">#REF!/#REF!*100</definedName>
    <definedName name="SHARED_FORMULA_7_154_7_154_3">#REF!/#REF!*100</definedName>
    <definedName name="SHARED_FORMULA_7_192_7_192_3" localSheetId="1">#REF!/#REF!*100</definedName>
    <definedName name="SHARED_FORMULA_7_192_7_192_3">#REF!/#REF!*100</definedName>
    <definedName name="SHARED_FORMULA_7_212_7_212_3" localSheetId="1">#REF!/#REF!*100</definedName>
    <definedName name="SHARED_FORMULA_7_212_7_212_3">#REF!/#REF!*100</definedName>
    <definedName name="SHARED_FORMULA_7_238_7_238_3" localSheetId="1">#REF!/#REF!*100</definedName>
    <definedName name="SHARED_FORMULA_7_238_7_238_3">#REF!/#REF!*100</definedName>
    <definedName name="SHARED_FORMULA_7_247_7_247_3" localSheetId="1">#REF!/#REF!*100</definedName>
    <definedName name="SHARED_FORMULA_7_247_7_247_3">#REF!/#REF!*100</definedName>
    <definedName name="SHARED_FORMULA_7_292_7_292_3" localSheetId="1">#REF!/#REF!*100</definedName>
    <definedName name="SHARED_FORMULA_7_292_7_292_3">#REF!/#REF!*100</definedName>
    <definedName name="SHARED_FORMULA_7_311_7_311_3" localSheetId="1">#REF!/#REF!*100</definedName>
    <definedName name="SHARED_FORMULA_7_311_7_311_3">#REF!/#REF!*100</definedName>
    <definedName name="SHARED_FORMULA_7_324_7_324_3" localSheetId="1">#REF!/#REF!*100</definedName>
    <definedName name="SHARED_FORMULA_7_324_7_324_3">#REF!/#REF!*100</definedName>
    <definedName name="SHARED_FORMULA_7_334_7_334_3" localSheetId="1">#REF!/#REF!*100</definedName>
    <definedName name="SHARED_FORMULA_7_334_7_334_3">#REF!/#REF!*100</definedName>
    <definedName name="SHARED_FORMULA_7_354_7_354_3" localSheetId="1">#REF!/#REF!*100</definedName>
    <definedName name="SHARED_FORMULA_7_354_7_354_3">#REF!/#REF!*100</definedName>
    <definedName name="SHARED_FORMULA_7_369_7_369_3" localSheetId="1">#REF!/#REF!*100</definedName>
    <definedName name="SHARED_FORMULA_7_369_7_369_3">#REF!/#REF!*100</definedName>
    <definedName name="SHARED_FORMULA_7_401_7_401_3" localSheetId="1">#REF!/#REF!*100</definedName>
    <definedName name="SHARED_FORMULA_7_401_7_401_3">#REF!/#REF!*100</definedName>
    <definedName name="SHARED_FORMULA_7_43_7_43_3" localSheetId="1">#REF!/#REF!*100</definedName>
    <definedName name="SHARED_FORMULA_7_43_7_43_3">#REF!/#REF!*100</definedName>
    <definedName name="SHARED_FORMULA_7_433_7_433_3" localSheetId="1">#REF!/#REF!*100</definedName>
    <definedName name="SHARED_FORMULA_7_433_7_433_3">#REF!/#REF!*100</definedName>
    <definedName name="SHARED_FORMULA_7_465_7_465_3" localSheetId="1">#REF!/#REF!*100</definedName>
    <definedName name="SHARED_FORMULA_7_465_7_465_3">#REF!/#REF!*100</definedName>
    <definedName name="SHARED_FORMULA_7_473_7_473_3" localSheetId="1">#REF!/#REF!*100</definedName>
    <definedName name="SHARED_FORMULA_7_473_7_473_3">#REF!/#REF!*100</definedName>
    <definedName name="SHARED_FORMULA_7_496_7_496_3" localSheetId="1">#REF!/#REF!*100</definedName>
    <definedName name="SHARED_FORMULA_7_496_7_496_3">#REF!/#REF!*100</definedName>
    <definedName name="SHARED_FORMULA_7_539_7_539_3" localSheetId="1">#REF!/#REF!*100</definedName>
    <definedName name="SHARED_FORMULA_7_539_7_539_3">#REF!/#REF!*100</definedName>
    <definedName name="SHARED_FORMULA_7_547_7_547_3" localSheetId="1">#REF!/#REF!*100</definedName>
    <definedName name="SHARED_FORMULA_7_547_7_547_3">#REF!/#REF!*100</definedName>
    <definedName name="SHARED_FORMULA_7_601_7_601_3" localSheetId="1">#REF!/#REF!*100</definedName>
    <definedName name="SHARED_FORMULA_7_601_7_601_3">#REF!/#REF!*100</definedName>
    <definedName name="SHARED_FORMULA_7_66_7_66_3" localSheetId="1">#REF!/#REF!*100</definedName>
    <definedName name="SHARED_FORMULA_7_66_7_66_3">#REF!/#REF!*100</definedName>
    <definedName name="SHARED_FORMULA_7_76_7_76_3" localSheetId="1">#REF!/#REF!*100</definedName>
    <definedName name="SHARED_FORMULA_7_76_7_76_3">#REF!/#REF!*100</definedName>
    <definedName name="SHARED_FORMULA_8_19_8_19_0" localSheetId="1">#REF!*#REF!</definedName>
    <definedName name="SHARED_FORMULA_8_19_8_19_0">#REF!*#REF!</definedName>
    <definedName name="_xlnm.Print_Titles" localSheetId="2">'Cronograma Mensal'!$A:$D</definedName>
    <definedName name="_xlnm.Print_Titles" localSheetId="0">'Orçamento'!$13:$13</definedName>
    <definedName name="_xlnm.Print_Titles" localSheetId="3">'Resumo'!$1:$15</definedName>
    <definedName name="Z_2483EC8A_7597_461B_9CFC_2FA94ACA4DFB_.wvu.FilterData" localSheetId="0" hidden="1">'Orçamento'!$A$13:$I$21</definedName>
    <definedName name="Z_29968698_A86A_456F_9240_BB3FE00129DB__wvu_FilterData" localSheetId="0">'Orçamento'!$A$13:$I$21</definedName>
    <definedName name="Z_30999B9E_2E65_4663_976F_9A54CE05102E__wvu_FilterData" localSheetId="0">'Orçamento'!$A$13:$I$21</definedName>
    <definedName name="Z_30999B9E_2E65_4663_976F_9A54CE05102E__wvu_PrintArea" localSheetId="2">'Cronograma Mensal'!$A$1:$F$34</definedName>
    <definedName name="Z_30999B9E_2E65_4663_976F_9A54CE05102E__wvu_PrintArea" localSheetId="0">'Orçamento'!$A$1:$I$21</definedName>
    <definedName name="Z_30999B9E_2E65_4663_976F_9A54CE05102E__wvu_PrintArea" localSheetId="3">'Resumo'!$A$1:$E$30</definedName>
    <definedName name="Z_30999B9E_2E65_4663_976F_9A54CE05102E__wvu_PrintTitles" localSheetId="0">'Orçamento'!$1:$13</definedName>
    <definedName name="Z_30999B9E_2E65_4663_976F_9A54CE05102E__wvu_PrintTitles" localSheetId="3">'Resumo'!$1:$15</definedName>
    <definedName name="Z_37FA8F07_9D7A_418D_BC30_0AE0C3739A19__wvu_FilterData" localSheetId="0">'Orçamento'!$A$13:$I$18</definedName>
    <definedName name="Z_37FA8F07_9D7A_418D_BC30_0AE0C3739A19__wvu_PrintArea" localSheetId="2">'Cronograma Mensal'!$A$1:$F$34</definedName>
    <definedName name="Z_37FA8F07_9D7A_418D_BC30_0AE0C3739A19__wvu_PrintArea" localSheetId="3">'Resumo'!$A$1:$E$30</definedName>
    <definedName name="Z_37FA8F07_9D7A_418D_BC30_0AE0C3739A19__wvu_PrintTitles" localSheetId="3">'Resumo'!$1:$15</definedName>
    <definedName name="Z_3B8348FD_7A00_44FD_ACF5_E6A19592872E_.wvu.Cols" localSheetId="2" hidden="1">'Cronograma Mensal'!$E:$F</definedName>
    <definedName name="Z_3B8348FD_7A00_44FD_ACF5_E6A19592872E_.wvu.Cols" localSheetId="0" hidden="1">'Orçamento'!$C:$C</definedName>
    <definedName name="Z_3B8348FD_7A00_44FD_ACF5_E6A19592872E_.wvu.FilterData" localSheetId="0" hidden="1">'Orçamento'!$A$13:$I$21</definedName>
    <definedName name="Z_3B8348FD_7A00_44FD_ACF5_E6A19592872E_.wvu.PrintArea" localSheetId="2" hidden="1">'Cronograma Mensal'!$A$1:$F$35</definedName>
    <definedName name="Z_3B8348FD_7A00_44FD_ACF5_E6A19592872E_.wvu.PrintArea" localSheetId="0" hidden="1">'Orçamento'!$A$1:$I$21</definedName>
    <definedName name="Z_3B8348FD_7A00_44FD_ACF5_E6A19592872E_.wvu.PrintArea" localSheetId="3" hidden="1">'Resumo'!$A$1:$E$30</definedName>
    <definedName name="Z_3B8348FD_7A00_44FD_ACF5_E6A19592872E_.wvu.PrintTitles" localSheetId="2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3" hidden="1">'Resumo'!$1:$15</definedName>
    <definedName name="Z_50160325_FDD6_4995_897D_2F4F0C6430EC__wvu_FilterData" localSheetId="0">'Orçamento'!$A$13:$I$18</definedName>
    <definedName name="Z_50160325_FDD6_4995_897D_2F4F0C6430EC__wvu_PrintArea" localSheetId="2">'Cronograma Mensal'!$A$1:$F$34</definedName>
    <definedName name="Z_50160325_FDD6_4995_897D_2F4F0C6430EC__wvu_PrintArea" localSheetId="0">'Orçamento'!$A$1:$I$21</definedName>
    <definedName name="Z_50160325_FDD6_4995_897D_2F4F0C6430EC__wvu_PrintArea" localSheetId="3">'Resumo'!$A$1:$E$30</definedName>
    <definedName name="Z_50160325_FDD6_4995_897D_2F4F0C6430EC__wvu_PrintTitles" localSheetId="0">'Orçamento'!$1:$13</definedName>
    <definedName name="Z_50160325_FDD6_4995_897D_2F4F0C6430EC__wvu_PrintTitles" localSheetId="3">'Resumo'!$1:$15</definedName>
    <definedName name="Z_51679F6D_52C9_495E_8CE0_A4AA589D4632__wvu_FilterData" localSheetId="0">'Orçamento'!$A$13:$I$18</definedName>
    <definedName name="Z_65A89EDC_E2EF_4E49_9370_82AFDB881213__wvu_FilterData" localSheetId="0">'Orçamento'!$A$13:$I$18</definedName>
    <definedName name="Z_8EC65F00_94CE_4AAC_901F_0F1A78C19FA2__wvu_FilterData" localSheetId="0">'Orçamento'!$A$13:$I$18</definedName>
    <definedName name="Z_B535EED3_096A_4559_AE37_6359A35C71B4_.wvu.Cols" localSheetId="2" hidden="1">'Cronograma Mensal'!$E:$F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'Orçamento'!$A$13:$I$21</definedName>
    <definedName name="Z_B535EED3_096A_4559_AE37_6359A35C71B4_.wvu.PrintArea" localSheetId="2" hidden="1">'Cronograma Mensal'!$A$1:$F$35</definedName>
    <definedName name="Z_B535EED3_096A_4559_AE37_6359A35C71B4_.wvu.PrintArea" localSheetId="0" hidden="1">'Orçamento'!$A$1:$I$21</definedName>
    <definedName name="Z_B535EED3_096A_4559_AE37_6359A35C71B4_.wvu.PrintArea" localSheetId="3" hidden="1">'Resumo'!$A$1:$E$30</definedName>
    <definedName name="Z_B535EED3_096A_4559_AE37_6359A35C71B4_.wvu.PrintTitles" localSheetId="2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3" hidden="1">'Resumo'!$1:$15</definedName>
    <definedName name="Z_CC09A366_C6A3_4857_97A0_64EABF22978D__wvu_FilterData" localSheetId="0">'Orçamento'!$A$13:$I$21</definedName>
    <definedName name="Z_CE6D2F78_279A_48FF_B90B_4CA40BF0D3DA__wvu_FilterData" localSheetId="0">'Orçamento'!$A$13:$I$21</definedName>
    <definedName name="Z_CE6D2F78_279A_48FF_B90B_4CA40BF0D3DA__wvu_PrintArea" localSheetId="2">'Cronograma Mensal'!$A$1:$F$34</definedName>
    <definedName name="Z_CE6D2F78_279A_48FF_B90B_4CA40BF0D3DA__wvu_PrintArea" localSheetId="0">'Orçamento'!$A$1:$I$21</definedName>
    <definedName name="Z_CE6D2F78_279A_48FF_B90B_4CA40BF0D3DA__wvu_PrintArea" localSheetId="3">'Resumo'!$A$1:$E$30</definedName>
    <definedName name="Z_CE6D2F78_279A_48FF_B90B_4CA40BF0D3DA__wvu_PrintTitles" localSheetId="0">'Orçamento'!$1:$13</definedName>
    <definedName name="Z_CE6D2F78_279A_48FF_B90B_4CA40BF0D3DA__wvu_PrintTitles" localSheetId="3">'Resumo'!$1:$15</definedName>
  </definedNames>
  <calcPr fullCalcOnLoad="1"/>
</workbook>
</file>

<file path=xl/sharedStrings.xml><?xml version="1.0" encoding="utf-8"?>
<sst xmlns="http://schemas.openxmlformats.org/spreadsheetml/2006/main" count="90" uniqueCount="62">
  <si>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</si>
  <si>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</si>
  <si>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</si>
  <si>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</si>
  <si>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</si>
  <si>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</si>
  <si>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</si>
  <si>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</si>
  <si>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</si>
  <si>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</si>
  <si>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</si>
  <si>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</si>
  <si>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</si>
  <si>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</si>
  <si>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</si>
  <si>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</si>
  <si>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Composição 1</t>
  </si>
  <si>
    <t>SERVIÇOS TÉCNICOS</t>
  </si>
  <si>
    <t>h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</si>
  <si>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</si>
  <si>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</si>
  <si>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</si>
  <si>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</si>
  <si>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</si>
  <si>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</si>
  <si>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</si>
  <si>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 xml:space="preserve">Endereço : </t>
  </si>
  <si>
    <t>Código</t>
  </si>
  <si>
    <t>DESENHISTA PROJETISTA COM ENCARGOS COMPLEMENTARES</t>
  </si>
  <si>
    <t>ENGENHEIRO CIVIL DE OBRA JUNIOR COM ENCARGOS COMPLEMENTARES</t>
  </si>
  <si>
    <t>ENGENHEIRO CIVIL DE OBRA PLENO COM ENCARGOS COMPLEMENTARES</t>
  </si>
  <si>
    <t>Custo Total</t>
  </si>
  <si>
    <t>Invest./Área:</t>
  </si>
  <si>
    <t>Descrição dos Serviços</t>
  </si>
  <si>
    <t xml:space="preserve">TOTAL  GERAL </t>
  </si>
  <si>
    <t>DEMONSTRATIVO DE COMPOSIÇÃO</t>
  </si>
  <si>
    <t>Referência / Descrição</t>
  </si>
  <si>
    <t>Unid.</t>
  </si>
  <si>
    <t>Quant.</t>
  </si>
  <si>
    <t>Valor unit.</t>
  </si>
  <si>
    <t>Valor Total</t>
  </si>
  <si>
    <t>Total para Composição 1</t>
  </si>
  <si>
    <t xml:space="preserve">Custo un. </t>
  </si>
  <si>
    <t>TOTAL GERAL</t>
  </si>
  <si>
    <t>VALOR TOTAL (sem BDI)</t>
  </si>
  <si>
    <t>VALOR TOTAL (com BDI)</t>
  </si>
  <si>
    <t>DESENVOLVIMENTO DE PROJETO TÉCNICO DE PREVENÇÃO E COMBATE A INCÊNDIO E APROVAÇÃO JUNTO AO CORPO DE BOMBEIROS PARA EDIFICAÇÕES ATÉ 2000 M2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</si>
  <si>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</si>
  <si>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</si>
  <si>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Unid</t>
  </si>
  <si>
    <t>01.01.02</t>
  </si>
  <si>
    <t>Composição 2</t>
  </si>
  <si>
    <t>SECRETARIA DE SAÚDE</t>
  </si>
  <si>
    <t>DESENVOLVIMENTO DE PROJETO</t>
  </si>
  <si>
    <t>SERVIÇOS TÉCNICOS PROFISSIONAIS PARA OBTENÇÃO DO AVCB JUNTO AO CORPO DE BOMBEIROS PARA EDIFICAÇÕES ATÉ 2000 M2</t>
  </si>
  <si>
    <t>Total para Composição 2</t>
  </si>
  <si>
    <t>REGULARIZAÇÃO DE AVCB PERANTE O CORPO DE BOMBEIROS - PRÉDIO DO ARQUIVO</t>
  </si>
  <si>
    <t>XX,XX</t>
  </si>
  <si>
    <t>RUA MARIA ZIBINA DE CARVALHO, Nº 04, JD. STA RITA, ITAPEVI - SP</t>
  </si>
  <si>
    <t>ORC</t>
  </si>
  <si>
    <t>SINAPI (Dez/2020) / SIURB Edif (Jul/20)</t>
  </si>
  <si>
    <t>Sinapi-Dez/20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</si>
</sst>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##,##0.00\ &quot;unid&quot;"/>
    <numFmt numFmtId="186" formatCode="&quot;R$ &quot;#,##0.00\ &quot;/ unid&quot;"/>
    <numFmt numFmtId="187" formatCode="_(* #,##0_);_(* \(#,##0\);_(* &quot;-&quot;??_);_(@_)"/>
    <numFmt numFmtId="188" formatCode="0.0%"/>
    <numFmt numFmtId="189" formatCode="0.000%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76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 applyNumberFormat="0">
      <alignment/>
      <protection/>
    </xf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2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5" fontId="0" fillId="0" borderId="0" applyFill="0" applyBorder="0" applyAlignment="0" applyProtection="0"/>
    <xf numFmtId="0" fontId="1" fillId="0" borderId="6">
      <alignment horizontal="left" wrapText="1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43" fontId="23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left" vertical="center"/>
      <protection/>
    </xf>
    <xf numFmtId="4" fontId="0" fillId="0" borderId="0" xfId="45" applyNumberFormat="1" applyFont="1" applyBorder="1" applyAlignment="1">
      <alignment horizontal="center" vertical="center"/>
      <protection/>
    </xf>
    <xf numFmtId="166" fontId="0" fillId="0" borderId="0" xfId="49" applyFont="1" applyFill="1" applyBorder="1" applyAlignment="1" applyProtection="1">
      <alignment horizontal="center" vertical="center"/>
      <protection/>
    </xf>
    <xf numFmtId="168" fontId="0" fillId="0" borderId="0" xfId="45" applyNumberFormat="1" applyFont="1" applyBorder="1" applyAlignment="1">
      <alignment horizontal="center" vertical="center"/>
      <protection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0" borderId="0" xfId="45" applyFont="1" applyBorder="1" applyAlignment="1">
      <alignment vertical="center"/>
      <protection/>
    </xf>
    <xf numFmtId="0" fontId="0" fillId="0" borderId="0" xfId="45" applyFont="1" applyBorder="1" applyAlignment="1">
      <alignment horizontal="left" vertical="center"/>
      <protection/>
    </xf>
    <xf numFmtId="0" fontId="5" fillId="0" borderId="0" xfId="45" applyFont="1" applyBorder="1" applyAlignment="1">
      <alignment horizontal="center" vertical="center" wrapText="1"/>
      <protection/>
    </xf>
    <xf numFmtId="0" fontId="0" fillId="0" borderId="0" xfId="45" applyFont="1" applyBorder="1" applyAlignment="1">
      <alignment vertical="center" wrapText="1"/>
      <protection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0" fontId="7" fillId="0" borderId="0" xfId="45" applyFont="1" applyBorder="1" applyAlignment="1">
      <alignment horizontal="left" vertical="center" wrapText="1"/>
      <protection/>
    </xf>
    <xf numFmtId="0" fontId="13" fillId="0" borderId="0" xfId="45" applyFont="1" applyAlignment="1">
      <alignment horizontal="center" vertical="center"/>
      <protection/>
    </xf>
    <xf numFmtId="0" fontId="13" fillId="0" borderId="0" xfId="45" applyFont="1" applyAlignment="1">
      <alignment horizontal="right" vertical="center"/>
      <protection/>
    </xf>
    <xf numFmtId="0" fontId="14" fillId="0" borderId="0" xfId="45" applyFont="1" applyBorder="1" applyAlignment="1">
      <alignment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3" xfId="45" applyFont="1" applyBorder="1" applyAlignment="1">
      <alignment vertical="center"/>
      <protection/>
    </xf>
    <xf numFmtId="0" fontId="0" fillId="0" borderId="14" xfId="45" applyFont="1" applyBorder="1" applyAlignment="1">
      <alignment vertical="center"/>
      <protection/>
    </xf>
    <xf numFmtId="0" fontId="5" fillId="0" borderId="15" xfId="45" applyFont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 hidden="1"/>
    </xf>
    <xf numFmtId="49" fontId="70" fillId="33" borderId="17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1" fillId="0" borderId="0" xfId="45" applyFont="1" applyFill="1" applyBorder="1" applyAlignment="1" applyProtection="1">
      <alignment vertical="center"/>
      <protection locked="0"/>
    </xf>
    <xf numFmtId="4" fontId="5" fillId="0" borderId="0" xfId="45" applyNumberFormat="1" applyFont="1" applyFill="1" applyBorder="1" applyAlignment="1">
      <alignment horizontal="center" vertical="center" wrapText="1"/>
      <protection/>
    </xf>
    <xf numFmtId="4" fontId="13" fillId="0" borderId="0" xfId="45" applyNumberFormat="1" applyFont="1" applyFill="1" applyAlignment="1">
      <alignment horizontal="center" vertical="center"/>
      <protection/>
    </xf>
    <xf numFmtId="4" fontId="0" fillId="0" borderId="0" xfId="45" applyNumberFormat="1" applyFont="1" applyFill="1" applyBorder="1" applyAlignment="1">
      <alignment horizontal="center" vertical="center"/>
      <protection/>
    </xf>
    <xf numFmtId="0" fontId="4" fillId="0" borderId="0" xfId="45" applyFont="1" applyBorder="1" applyAlignment="1">
      <alignment vertical="center"/>
      <protection/>
    </xf>
    <xf numFmtId="0" fontId="6" fillId="0" borderId="0" xfId="45" applyFont="1" applyBorder="1" applyAlignment="1">
      <alignment vertical="center"/>
      <protection/>
    </xf>
    <xf numFmtId="0" fontId="0" fillId="0" borderId="13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0" fontId="14" fillId="0" borderId="0" xfId="45" applyFont="1" applyFill="1" applyBorder="1" applyAlignment="1">
      <alignment horizontal="center" vertical="center" wrapText="1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18" xfId="45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0" xfId="45" applyNumberFormat="1" applyFont="1" applyFill="1" applyBorder="1" applyAlignment="1" applyProtection="1">
      <alignment horizontal="center" vertical="center"/>
      <protection hidden="1"/>
    </xf>
    <xf numFmtId="166" fontId="0" fillId="0" borderId="21" xfId="49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4" fillId="0" borderId="0" xfId="45" applyFont="1" applyAlignment="1" applyProtection="1">
      <alignment vertical="center"/>
      <protection locked="0"/>
    </xf>
    <xf numFmtId="4" fontId="4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1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168" fontId="11" fillId="0" borderId="0" xfId="45" applyNumberFormat="1" applyFont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horizontal="left" vertical="center" wrapText="1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22" xfId="58" applyNumberFormat="1" applyFill="1" applyBorder="1" applyAlignment="1" applyProtection="1">
      <alignment horizontal="center" vertical="center"/>
      <protection locked="0"/>
    </xf>
    <xf numFmtId="10" fontId="0" fillId="0" borderId="23" xfId="58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0" fontId="2" fillId="0" borderId="6" xfId="45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6" xfId="45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6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4" fontId="4" fillId="0" borderId="0" xfId="45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2" fontId="4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172" fontId="4" fillId="0" borderId="14" xfId="0" applyNumberFormat="1" applyFont="1" applyBorder="1" applyAlignment="1" applyProtection="1">
      <alignment vertical="center"/>
      <protection locked="0"/>
    </xf>
    <xf numFmtId="172" fontId="3" fillId="0" borderId="14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 applyProtection="1">
      <alignment/>
      <protection locked="0"/>
    </xf>
    <xf numFmtId="0" fontId="19" fillId="0" borderId="0" xfId="85" applyNumberFormat="1" applyFont="1" applyFill="1" applyBorder="1" applyAlignment="1" applyProtection="1">
      <alignment horizontal="left" vertical="center"/>
      <protection locked="0"/>
    </xf>
    <xf numFmtId="0" fontId="19" fillId="0" borderId="0" xfId="85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0" xfId="85" applyNumberFormat="1" applyFont="1" applyFill="1" applyBorder="1" applyAlignment="1" applyProtection="1">
      <alignment horizontal="center" vertical="center"/>
      <protection locked="0"/>
    </xf>
    <xf numFmtId="166" fontId="15" fillId="0" borderId="0" xfId="49" applyFont="1" applyAlignment="1" applyProtection="1">
      <alignment horizontal="left" vertical="center"/>
      <protection locked="0"/>
    </xf>
    <xf numFmtId="166" fontId="15" fillId="0" borderId="0" xfId="49" applyFont="1" applyAlignment="1" applyProtection="1">
      <alignment vertical="center"/>
      <protection locked="0"/>
    </xf>
    <xf numFmtId="166" fontId="19" fillId="0" borderId="0" xfId="85" applyNumberFormat="1" applyFont="1" applyFill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16" fillId="0" borderId="0" xfId="45" applyFont="1" applyBorder="1" applyAlignment="1" applyProtection="1">
      <alignment horizontal="left" vertical="center" wrapText="1"/>
      <protection locked="0"/>
    </xf>
    <xf numFmtId="173" fontId="20" fillId="0" borderId="0" xfId="49" applyNumberFormat="1" applyFont="1" applyFill="1" applyBorder="1" applyAlignment="1" applyProtection="1">
      <alignment horizontal="right" vertical="center"/>
      <protection locked="0"/>
    </xf>
    <xf numFmtId="177" fontId="16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173" fontId="20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45" applyFont="1" applyBorder="1" applyAlignment="1" applyProtection="1">
      <alignment horizontal="left" vertical="center" wrapText="1"/>
      <protection locked="0"/>
    </xf>
    <xf numFmtId="0" fontId="5" fillId="0" borderId="0" xfId="45" applyFont="1" applyBorder="1" applyAlignment="1" applyProtection="1">
      <alignment horizontal="left" vertical="center"/>
      <protection locked="0"/>
    </xf>
    <xf numFmtId="0" fontId="5" fillId="0" borderId="0" xfId="45" applyFont="1" applyBorder="1" applyAlignment="1" applyProtection="1">
      <alignment horizontal="left"/>
      <protection locked="0"/>
    </xf>
    <xf numFmtId="0" fontId="13" fillId="0" borderId="0" xfId="45" applyFont="1" applyAlignment="1" applyProtection="1">
      <alignment horizontal="left" vertical="center"/>
      <protection locked="0"/>
    </xf>
    <xf numFmtId="0" fontId="13" fillId="0" borderId="0" xfId="45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4" xfId="45" applyFont="1" applyBorder="1" applyAlignment="1" applyProtection="1">
      <alignment vertical="center" wrapText="1"/>
      <protection hidden="1"/>
    </xf>
    <xf numFmtId="0" fontId="5" fillId="0" borderId="0" xfId="45" applyFont="1" applyBorder="1" applyAlignment="1" applyProtection="1">
      <alignment horizontal="center" vertical="center" wrapText="1"/>
      <protection hidden="1"/>
    </xf>
    <xf numFmtId="0" fontId="5" fillId="0" borderId="0" xfId="45" applyFont="1" applyBorder="1" applyAlignment="1" applyProtection="1">
      <alignment vertical="center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68" fontId="5" fillId="0" borderId="15" xfId="45" applyNumberFormat="1" applyFont="1" applyBorder="1" applyAlignment="1" applyProtection="1">
      <alignment horizontal="center" vertical="center" wrapText="1"/>
      <protection hidden="1"/>
    </xf>
    <xf numFmtId="0" fontId="5" fillId="0" borderId="14" xfId="45" applyFont="1" applyBorder="1" applyAlignment="1" applyProtection="1">
      <alignment horizontal="left" vertical="center"/>
      <protection hidden="1"/>
    </xf>
    <xf numFmtId="0" fontId="5" fillId="0" borderId="0" xfId="45" applyFont="1" applyFill="1" applyBorder="1" applyAlignment="1" applyProtection="1">
      <alignment horizontal="left" vertical="center" wrapText="1"/>
      <protection hidden="1"/>
    </xf>
    <xf numFmtId="0" fontId="5" fillId="0" borderId="0" xfId="45" applyFont="1" applyBorder="1" applyAlignment="1" applyProtection="1">
      <alignment horizontal="left" vertical="center" wrapText="1"/>
      <protection hidden="1"/>
    </xf>
    <xf numFmtId="0" fontId="5" fillId="0" borderId="15" xfId="45" applyFont="1" applyBorder="1" applyAlignment="1" applyProtection="1">
      <alignment horizontal="center" vertical="center" wrapText="1"/>
      <protection hidden="1"/>
    </xf>
    <xf numFmtId="0" fontId="5" fillId="0" borderId="14" xfId="45" applyFont="1" applyBorder="1" applyAlignment="1" applyProtection="1">
      <alignment vertical="center"/>
      <protection hidden="1"/>
    </xf>
    <xf numFmtId="178" fontId="5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5" fillId="0" borderId="15" xfId="45" applyNumberFormat="1" applyFont="1" applyBorder="1" applyAlignment="1" applyProtection="1">
      <alignment horizontal="center" vertical="center" wrapText="1"/>
      <protection hidden="1"/>
    </xf>
    <xf numFmtId="0" fontId="5" fillId="0" borderId="0" xfId="45" applyFont="1" applyFill="1" applyBorder="1" applyAlignment="1" applyProtection="1">
      <alignment vertical="center"/>
      <protection hidden="1"/>
    </xf>
    <xf numFmtId="4" fontId="5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5" fillId="0" borderId="0" xfId="45" applyNumberFormat="1" applyFont="1" applyBorder="1" applyAlignment="1" applyProtection="1">
      <alignment horizontal="center" vertical="center" wrapText="1"/>
      <protection hidden="1"/>
    </xf>
    <xf numFmtId="166" fontId="5" fillId="0" borderId="15" xfId="49" applyFont="1" applyFill="1" applyBorder="1" applyAlignment="1" applyProtection="1">
      <alignment horizontal="center" vertical="center" wrapText="1"/>
      <protection hidden="1"/>
    </xf>
    <xf numFmtId="0" fontId="5" fillId="0" borderId="14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66" fontId="5" fillId="0" borderId="0" xfId="45" applyNumberFormat="1" applyFont="1" applyBorder="1" applyAlignment="1" applyProtection="1">
      <alignment horizontal="center" vertical="center" wrapText="1"/>
      <protection hidden="1"/>
    </xf>
    <xf numFmtId="4" fontId="5" fillId="0" borderId="15" xfId="45" applyNumberFormat="1" applyFont="1" applyBorder="1" applyAlignment="1" applyProtection="1">
      <alignment horizontal="center" vertical="center" wrapText="1"/>
      <protection hidden="1"/>
    </xf>
    <xf numFmtId="0" fontId="5" fillId="0" borderId="25" xfId="45" applyFont="1" applyBorder="1" applyAlignment="1" applyProtection="1">
      <alignment vertical="center"/>
      <protection hidden="1"/>
    </xf>
    <xf numFmtId="0" fontId="7" fillId="0" borderId="26" xfId="45" applyFont="1" applyFill="1" applyBorder="1" applyAlignment="1" applyProtection="1">
      <alignment vertical="center"/>
      <protection hidden="1"/>
    </xf>
    <xf numFmtId="181" fontId="5" fillId="0" borderId="26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45" applyFont="1" applyFill="1" applyBorder="1" applyAlignment="1" applyProtection="1">
      <alignment vertical="center"/>
      <protection hidden="1"/>
    </xf>
    <xf numFmtId="0" fontId="0" fillId="0" borderId="1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45" applyFont="1" applyBorder="1" applyAlignment="1" applyProtection="1">
      <alignment horizontal="center" vertical="center" wrapText="1"/>
      <protection hidden="1"/>
    </xf>
    <xf numFmtId="0" fontId="70" fillId="33" borderId="28" xfId="45" applyFont="1" applyFill="1" applyBorder="1" applyAlignment="1" applyProtection="1">
      <alignment horizontal="center" vertical="center" wrapText="1"/>
      <protection hidden="1"/>
    </xf>
    <xf numFmtId="0" fontId="70" fillId="33" borderId="29" xfId="45" applyFont="1" applyFill="1" applyBorder="1" applyAlignment="1" applyProtection="1">
      <alignment horizontal="left" vertical="center" wrapText="1"/>
      <protection hidden="1"/>
    </xf>
    <xf numFmtId="0" fontId="70" fillId="33" borderId="30" xfId="45" applyFont="1" applyFill="1" applyBorder="1" applyAlignment="1" applyProtection="1">
      <alignment horizontal="center" vertical="center" wrapText="1"/>
      <protection hidden="1"/>
    </xf>
    <xf numFmtId="4" fontId="70" fillId="34" borderId="29" xfId="45" applyNumberFormat="1" applyFont="1" applyFill="1" applyBorder="1" applyAlignment="1" applyProtection="1">
      <alignment horizontal="center" vertical="center" wrapText="1"/>
      <protection hidden="1"/>
    </xf>
    <xf numFmtId="4" fontId="70" fillId="33" borderId="30" xfId="45" applyNumberFormat="1" applyFont="1" applyFill="1" applyBorder="1" applyAlignment="1" applyProtection="1">
      <alignment horizontal="center" vertical="center" wrapText="1"/>
      <protection hidden="1"/>
    </xf>
    <xf numFmtId="166" fontId="70" fillId="33" borderId="30" xfId="49" applyFont="1" applyFill="1" applyBorder="1" applyAlignment="1" applyProtection="1">
      <alignment horizontal="center" vertical="center" wrapText="1"/>
      <protection hidden="1"/>
    </xf>
    <xf numFmtId="168" fontId="70" fillId="33" borderId="31" xfId="45" applyNumberFormat="1" applyFont="1" applyFill="1" applyBorder="1" applyAlignment="1" applyProtection="1">
      <alignment horizontal="center" vertical="center" wrapText="1"/>
      <protection hidden="1"/>
    </xf>
    <xf numFmtId="170" fontId="10" fillId="35" borderId="32" xfId="45" applyNumberFormat="1" applyFont="1" applyFill="1" applyBorder="1" applyAlignment="1" applyProtection="1">
      <alignment horizontal="center" vertical="center" wrapText="1"/>
      <protection hidden="1"/>
    </xf>
    <xf numFmtId="0" fontId="10" fillId="36" borderId="32" xfId="45" applyFont="1" applyFill="1" applyBorder="1" applyAlignment="1" applyProtection="1">
      <alignment horizontal="left" vertical="center" wrapText="1"/>
      <protection hidden="1"/>
    </xf>
    <xf numFmtId="166" fontId="10" fillId="36" borderId="32" xfId="45" applyNumberFormat="1" applyFont="1" applyFill="1" applyBorder="1" applyAlignment="1" applyProtection="1">
      <alignment horizontal="centerContinuous" vertical="center" wrapText="1"/>
      <protection hidden="1"/>
    </xf>
    <xf numFmtId="166" fontId="10" fillId="36" borderId="32" xfId="49" applyFont="1" applyFill="1" applyBorder="1" applyAlignment="1" applyProtection="1">
      <alignment horizontal="centerContinuous" vertical="center" wrapText="1"/>
      <protection hidden="1"/>
    </xf>
    <xf numFmtId="10" fontId="10" fillId="36" borderId="33" xfId="78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45" applyFont="1" applyFill="1" applyBorder="1" applyAlignment="1" applyProtection="1">
      <alignment horizontal="center" vertical="center" wrapText="1"/>
      <protection hidden="1"/>
    </xf>
    <xf numFmtId="0" fontId="4" fillId="0" borderId="34" xfId="45" applyFont="1" applyBorder="1" applyAlignment="1" applyProtection="1">
      <alignment horizontal="left" vertical="center" wrapText="1"/>
      <protection hidden="1"/>
    </xf>
    <xf numFmtId="166" fontId="4" fillId="0" borderId="34" xfId="49" applyFont="1" applyFill="1" applyBorder="1" applyAlignment="1" applyProtection="1">
      <alignment horizontal="centerContinuous" vertical="center"/>
      <protection hidden="1"/>
    </xf>
    <xf numFmtId="10" fontId="4" fillId="0" borderId="35" xfId="7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8" xfId="75" applyNumberFormat="1" applyFont="1" applyFill="1" applyBorder="1" applyAlignment="1" applyProtection="1">
      <alignment horizontal="center" vertical="center"/>
      <protection hidden="1"/>
    </xf>
    <xf numFmtId="4" fontId="0" fillId="0" borderId="11" xfId="75" applyNumberFormat="1" applyFont="1" applyFill="1" applyBorder="1" applyAlignment="1" applyProtection="1">
      <alignment horizontal="center" vertical="center"/>
      <protection hidden="1"/>
    </xf>
    <xf numFmtId="10" fontId="0" fillId="0" borderId="36" xfId="78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4" fontId="0" fillId="0" borderId="21" xfId="0" applyNumberFormat="1" applyFont="1" applyFill="1" applyBorder="1" applyAlignment="1" applyProtection="1">
      <alignment horizontal="center" vertical="center"/>
      <protection hidden="1"/>
    </xf>
    <xf numFmtId="4" fontId="0" fillId="0" borderId="20" xfId="75" applyNumberFormat="1" applyFont="1" applyFill="1" applyBorder="1" applyAlignment="1" applyProtection="1">
      <alignment horizontal="center" vertical="center"/>
      <protection hidden="1"/>
    </xf>
    <xf numFmtId="4" fontId="0" fillId="0" borderId="21" xfId="75" applyNumberFormat="1" applyFont="1" applyFill="1" applyBorder="1" applyAlignment="1" applyProtection="1">
      <alignment horizontal="center" vertical="center"/>
      <protection hidden="1"/>
    </xf>
    <xf numFmtId="10" fontId="0" fillId="0" borderId="37" xfId="78" applyNumberFormat="1" applyFont="1" applyFill="1" applyBorder="1" applyAlignment="1" applyProtection="1">
      <alignment horizontal="center" vertical="center"/>
      <protection hidden="1"/>
    </xf>
    <xf numFmtId="0" fontId="70" fillId="33" borderId="38" xfId="45" applyFont="1" applyFill="1" applyBorder="1" applyAlignment="1" applyProtection="1">
      <alignment vertical="center"/>
      <protection hidden="1"/>
    </xf>
    <xf numFmtId="0" fontId="70" fillId="33" borderId="39" xfId="45" applyFont="1" applyFill="1" applyBorder="1" applyAlignment="1" applyProtection="1">
      <alignment vertical="center"/>
      <protection hidden="1"/>
    </xf>
    <xf numFmtId="0" fontId="70" fillId="33" borderId="32" xfId="45" applyFont="1" applyFill="1" applyBorder="1" applyAlignment="1" applyProtection="1">
      <alignment horizontal="left" vertical="center"/>
      <protection hidden="1"/>
    </xf>
    <xf numFmtId="0" fontId="70" fillId="33" borderId="32" xfId="45" applyFont="1" applyFill="1" applyBorder="1" applyAlignment="1" applyProtection="1">
      <alignment horizontal="center" vertical="center"/>
      <protection hidden="1"/>
    </xf>
    <xf numFmtId="4" fontId="70" fillId="34" borderId="40" xfId="45" applyNumberFormat="1" applyFont="1" applyFill="1" applyBorder="1" applyAlignment="1" applyProtection="1">
      <alignment horizontal="center" vertical="center"/>
      <protection hidden="1"/>
    </xf>
    <xf numFmtId="9" fontId="71" fillId="33" borderId="33" xfId="45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5" applyFont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2" fillId="0" borderId="0" xfId="45" applyFont="1" applyBorder="1" applyAlignment="1" applyProtection="1">
      <alignment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0" fillId="0" borderId="41" xfId="45" applyFont="1" applyBorder="1" applyAlignment="1" applyProtection="1">
      <alignment vertical="center"/>
      <protection locked="0"/>
    </xf>
    <xf numFmtId="0" fontId="2" fillId="0" borderId="13" xfId="45" applyFont="1" applyBorder="1" applyAlignment="1">
      <alignment vertical="center"/>
      <protection/>
    </xf>
    <xf numFmtId="0" fontId="2" fillId="0" borderId="42" xfId="45" applyFont="1" applyBorder="1" applyAlignment="1">
      <alignment vertical="center"/>
      <protection/>
    </xf>
    <xf numFmtId="0" fontId="4" fillId="0" borderId="15" xfId="45" applyFont="1" applyBorder="1" applyAlignment="1">
      <alignment vertical="center"/>
      <protection/>
    </xf>
    <xf numFmtId="0" fontId="6" fillId="0" borderId="15" xfId="45" applyFont="1" applyBorder="1" applyAlignment="1">
      <alignment vertical="center"/>
      <protection/>
    </xf>
    <xf numFmtId="0" fontId="5" fillId="0" borderId="30" xfId="45" applyFont="1" applyBorder="1" applyAlignment="1" applyProtection="1">
      <alignment horizontal="left" vertical="center" wrapText="1"/>
      <protection hidden="1"/>
    </xf>
    <xf numFmtId="0" fontId="5" fillId="0" borderId="28" xfId="45" applyFont="1" applyBorder="1" applyAlignment="1" applyProtection="1">
      <alignment horizontal="left" vertical="center" wrapText="1"/>
      <protection hidden="1"/>
    </xf>
    <xf numFmtId="0" fontId="5" fillId="0" borderId="28" xfId="45" applyFont="1" applyBorder="1" applyAlignment="1" applyProtection="1">
      <alignment vertical="center" wrapText="1"/>
      <protection hidden="1"/>
    </xf>
    <xf numFmtId="0" fontId="5" fillId="0" borderId="43" xfId="45" applyFont="1" applyBorder="1" applyAlignment="1" applyProtection="1">
      <alignment vertical="center" wrapText="1"/>
      <protection hidden="1"/>
    </xf>
    <xf numFmtId="0" fontId="5" fillId="0" borderId="6" xfId="45" applyFont="1" applyBorder="1" applyAlignment="1" applyProtection="1">
      <alignment horizontal="center" vertical="center" wrapText="1"/>
      <protection hidden="1"/>
    </xf>
    <xf numFmtId="0" fontId="5" fillId="0" borderId="0" xfId="45" applyFont="1" applyBorder="1" applyAlignment="1" applyProtection="1">
      <alignment vertical="center" wrapText="1"/>
      <protection hidden="1"/>
    </xf>
    <xf numFmtId="4" fontId="5" fillId="0" borderId="0" xfId="45" applyNumberFormat="1" applyFont="1" applyBorder="1" applyAlignment="1" applyProtection="1">
      <alignment horizontal="center" vertical="center" wrapText="1"/>
      <protection hidden="1"/>
    </xf>
    <xf numFmtId="4" fontId="5" fillId="0" borderId="24" xfId="45" applyNumberFormat="1" applyFont="1" applyBorder="1" applyAlignment="1" applyProtection="1">
      <alignment horizontal="center" vertical="center" wrapText="1"/>
      <protection hidden="1"/>
    </xf>
    <xf numFmtId="0" fontId="5" fillId="0" borderId="6" xfId="45" applyFont="1" applyBorder="1" applyAlignment="1" applyProtection="1">
      <alignment horizontal="left" vertical="center" wrapText="1"/>
      <protection hidden="1"/>
    </xf>
    <xf numFmtId="0" fontId="10" fillId="0" borderId="0" xfId="45" applyFont="1" applyBorder="1" applyAlignment="1" applyProtection="1">
      <alignment vertical="center" wrapText="1"/>
      <protection hidden="1"/>
    </xf>
    <xf numFmtId="178" fontId="5" fillId="0" borderId="15" xfId="49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45" applyNumberFormat="1" applyFont="1" applyBorder="1" applyAlignment="1" applyProtection="1">
      <alignment vertical="center" wrapText="1"/>
      <protection hidden="1"/>
    </xf>
    <xf numFmtId="4" fontId="10" fillId="0" borderId="15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45" applyFont="1" applyBorder="1" applyAlignment="1" applyProtection="1">
      <alignment horizontal="left" vertical="center"/>
      <protection hidden="1"/>
    </xf>
    <xf numFmtId="179" fontId="10" fillId="0" borderId="15" xfId="49" applyNumberFormat="1" applyFont="1" applyBorder="1" applyAlignment="1" applyProtection="1">
      <alignment horizontal="center" vertical="center"/>
      <protection hidden="1"/>
    </xf>
    <xf numFmtId="181" fontId="5" fillId="0" borderId="15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44" xfId="45" applyFont="1" applyBorder="1" applyAlignment="1" applyProtection="1">
      <alignment horizontal="center" vertical="center" wrapText="1"/>
      <protection hidden="1"/>
    </xf>
    <xf numFmtId="0" fontId="4" fillId="0" borderId="41" xfId="45" applyFont="1" applyBorder="1" applyAlignment="1" applyProtection="1">
      <alignment vertical="center" wrapText="1"/>
      <protection hidden="1"/>
    </xf>
    <xf numFmtId="0" fontId="4" fillId="0" borderId="45" xfId="45" applyFont="1" applyBorder="1" applyAlignment="1" applyProtection="1">
      <alignment vertical="center" wrapText="1"/>
      <protection hidden="1"/>
    </xf>
    <xf numFmtId="0" fontId="70" fillId="33" borderId="29" xfId="45" applyFont="1" applyFill="1" applyBorder="1" applyAlignment="1" applyProtection="1">
      <alignment horizontal="center" vertical="center" wrapText="1"/>
      <protection hidden="1"/>
    </xf>
    <xf numFmtId="166" fontId="70" fillId="33" borderId="29" xfId="49" applyFont="1" applyFill="1" applyBorder="1" applyAlignment="1" applyProtection="1">
      <alignment horizontal="center" vertical="center" wrapText="1"/>
      <protection hidden="1"/>
    </xf>
    <xf numFmtId="168" fontId="72" fillId="33" borderId="29" xfId="45" applyNumberFormat="1" applyFont="1" applyFill="1" applyBorder="1" applyAlignment="1" applyProtection="1">
      <alignment horizontal="center" vertical="center" wrapText="1"/>
      <protection hidden="1"/>
    </xf>
    <xf numFmtId="170" fontId="10" fillId="37" borderId="46" xfId="45" applyNumberFormat="1" applyFont="1" applyFill="1" applyBorder="1" applyAlignment="1" applyProtection="1">
      <alignment horizontal="center" vertical="center" wrapText="1"/>
      <protection hidden="1"/>
    </xf>
    <xf numFmtId="0" fontId="10" fillId="37" borderId="47" xfId="45" applyFont="1" applyFill="1" applyBorder="1" applyAlignment="1" applyProtection="1">
      <alignment horizontal="center" vertical="center" wrapText="1"/>
      <protection hidden="1"/>
    </xf>
    <xf numFmtId="166" fontId="11" fillId="37" borderId="18" xfId="49" applyFont="1" applyFill="1" applyBorder="1" applyAlignment="1" applyProtection="1">
      <alignment horizontal="center" vertical="center" wrapText="1"/>
      <protection hidden="1"/>
    </xf>
    <xf numFmtId="166" fontId="11" fillId="37" borderId="48" xfId="49" applyFont="1" applyFill="1" applyBorder="1" applyAlignment="1" applyProtection="1">
      <alignment horizontal="center" vertical="center" wrapText="1"/>
      <protection hidden="1"/>
    </xf>
    <xf numFmtId="10" fontId="10" fillId="37" borderId="49" xfId="78" applyNumberFormat="1" applyFont="1" applyFill="1" applyBorder="1" applyAlignment="1" applyProtection="1">
      <alignment horizontal="center" vertical="center" wrapText="1"/>
      <protection hidden="1"/>
    </xf>
    <xf numFmtId="166" fontId="73" fillId="33" borderId="50" xfId="49" applyFont="1" applyFill="1" applyBorder="1" applyAlignment="1" applyProtection="1">
      <alignment horizontal="center" vertical="center" wrapText="1"/>
      <protection hidden="1"/>
    </xf>
    <xf numFmtId="9" fontId="72" fillId="33" borderId="50" xfId="7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45" applyFont="1" applyBorder="1" applyAlignment="1" applyProtection="1">
      <alignment vertical="center" wrapText="1"/>
      <protection hidden="1"/>
    </xf>
    <xf numFmtId="0" fontId="4" fillId="0" borderId="13" xfId="45" applyFont="1" applyBorder="1" applyAlignment="1" applyProtection="1">
      <alignment vertical="center" wrapText="1"/>
      <protection hidden="1"/>
    </xf>
    <xf numFmtId="0" fontId="7" fillId="0" borderId="14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right" vertical="center"/>
      <protection hidden="1"/>
    </xf>
    <xf numFmtId="183" fontId="5" fillId="0" borderId="0" xfId="49" applyNumberFormat="1" applyFont="1" applyBorder="1" applyAlignment="1" applyProtection="1">
      <alignment horizontal="center" vertical="center"/>
      <protection hidden="1"/>
    </xf>
    <xf numFmtId="181" fontId="5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45" applyFont="1" applyBorder="1" applyAlignment="1" applyProtection="1">
      <alignment vertical="center"/>
      <protection hidden="1"/>
    </xf>
    <xf numFmtId="0" fontId="4" fillId="0" borderId="26" xfId="45" applyFont="1" applyBorder="1" applyAlignment="1" applyProtection="1">
      <alignment vertical="center"/>
      <protection hidden="1"/>
    </xf>
    <xf numFmtId="0" fontId="70" fillId="33" borderId="51" xfId="58" applyFont="1" applyFill="1" applyBorder="1" applyAlignment="1" applyProtection="1">
      <alignment horizontal="center" vertical="center"/>
      <protection hidden="1"/>
    </xf>
    <xf numFmtId="0" fontId="70" fillId="33" borderId="52" xfId="58" applyFont="1" applyFill="1" applyBorder="1" applyAlignment="1" applyProtection="1">
      <alignment horizontal="center" vertical="center"/>
      <protection hidden="1"/>
    </xf>
    <xf numFmtId="0" fontId="16" fillId="0" borderId="53" xfId="58" applyFont="1" applyBorder="1" applyAlignment="1" applyProtection="1">
      <alignment vertical="center"/>
      <protection hidden="1"/>
    </xf>
    <xf numFmtId="179" fontId="11" fillId="38" borderId="54" xfId="53" applyNumberFormat="1" applyFont="1" applyFill="1" applyBorder="1" applyAlignment="1" applyProtection="1">
      <alignment horizontal="center" vertical="center"/>
      <protection hidden="1"/>
    </xf>
    <xf numFmtId="179" fontId="11" fillId="38" borderId="55" xfId="53" applyNumberFormat="1" applyFont="1" applyFill="1" applyBorder="1" applyAlignment="1" applyProtection="1">
      <alignment horizontal="center" vertical="center"/>
      <protection hidden="1"/>
    </xf>
    <xf numFmtId="49" fontId="4" fillId="0" borderId="56" xfId="58" applyNumberFormat="1" applyFont="1" applyBorder="1" applyAlignment="1" applyProtection="1">
      <alignment horizontal="center"/>
      <protection hidden="1"/>
    </xf>
    <xf numFmtId="0" fontId="10" fillId="0" borderId="56" xfId="58" applyFont="1" applyBorder="1" applyAlignment="1" applyProtection="1">
      <alignment horizontal="center"/>
      <protection hidden="1"/>
    </xf>
    <xf numFmtId="10" fontId="5" fillId="0" borderId="56" xfId="58" applyNumberFormat="1" applyFont="1" applyBorder="1" applyAlignment="1" applyProtection="1">
      <alignment horizontal="center" vertical="center"/>
      <protection hidden="1"/>
    </xf>
    <xf numFmtId="10" fontId="5" fillId="0" borderId="56" xfId="58" applyNumberFormat="1" applyFont="1" applyBorder="1" applyAlignment="1" applyProtection="1">
      <alignment horizontal="center"/>
      <protection hidden="1"/>
    </xf>
    <xf numFmtId="0" fontId="0" fillId="0" borderId="30" xfId="45" applyFont="1" applyBorder="1" applyAlignment="1" applyProtection="1">
      <alignment vertical="center"/>
      <protection locked="0"/>
    </xf>
    <xf numFmtId="0" fontId="2" fillId="0" borderId="28" xfId="45" applyFont="1" applyBorder="1" applyAlignment="1" applyProtection="1">
      <alignment vertical="center"/>
      <protection locked="0"/>
    </xf>
    <xf numFmtId="0" fontId="2" fillId="0" borderId="43" xfId="45" applyFont="1" applyBorder="1" applyAlignment="1" applyProtection="1">
      <alignment vertical="center"/>
      <protection locked="0"/>
    </xf>
    <xf numFmtId="0" fontId="0" fillId="0" borderId="6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4" fillId="0" borderId="24" xfId="45" applyFont="1" applyBorder="1" applyAlignment="1" applyProtection="1">
      <alignment/>
      <protection locked="0"/>
    </xf>
    <xf numFmtId="0" fontId="6" fillId="0" borderId="24" xfId="45" applyFont="1" applyBorder="1" applyAlignment="1" applyProtection="1">
      <alignment vertical="center"/>
      <protection locked="0"/>
    </xf>
    <xf numFmtId="0" fontId="0" fillId="0" borderId="44" xfId="45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/>
      <protection hidden="1"/>
    </xf>
    <xf numFmtId="4" fontId="5" fillId="0" borderId="0" xfId="45" applyNumberFormat="1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16" fillId="0" borderId="0" xfId="45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178" fontId="16" fillId="0" borderId="15" xfId="49" applyNumberFormat="1" applyFont="1" applyFill="1" applyBorder="1" applyAlignment="1" applyProtection="1">
      <alignment horizontal="center" vertical="center" wrapText="1"/>
      <protection hidden="1"/>
    </xf>
    <xf numFmtId="4" fontId="16" fillId="0" borderId="0" xfId="45" applyNumberFormat="1" applyFont="1" applyBorder="1" applyAlignment="1" applyProtection="1">
      <alignment horizontal="left" vertical="center" wrapText="1"/>
      <protection hidden="1"/>
    </xf>
    <xf numFmtId="0" fontId="13" fillId="0" borderId="15" xfId="0" applyFont="1" applyBorder="1" applyAlignment="1" applyProtection="1">
      <alignment horizontal="left"/>
      <protection hidden="1"/>
    </xf>
    <xf numFmtId="179" fontId="16" fillId="0" borderId="15" xfId="49" applyNumberFormat="1" applyFont="1" applyBorder="1" applyAlignment="1" applyProtection="1">
      <alignment horizontal="center" vertical="center"/>
      <protection hidden="1"/>
    </xf>
    <xf numFmtId="0" fontId="5" fillId="0" borderId="44" xfId="45" applyFont="1" applyBorder="1" applyAlignment="1" applyProtection="1">
      <alignment horizontal="left" vertical="center" wrapText="1"/>
      <protection hidden="1"/>
    </xf>
    <xf numFmtId="0" fontId="5" fillId="0" borderId="41" xfId="45" applyFont="1" applyBorder="1" applyAlignment="1" applyProtection="1">
      <alignment horizontal="left" vertical="center" wrapText="1"/>
      <protection hidden="1"/>
    </xf>
    <xf numFmtId="0" fontId="10" fillId="0" borderId="41" xfId="45" applyFont="1" applyBorder="1" applyAlignment="1" applyProtection="1">
      <alignment vertical="center" wrapText="1"/>
      <protection hidden="1"/>
    </xf>
    <xf numFmtId="0" fontId="16" fillId="0" borderId="41" xfId="45" applyFont="1" applyBorder="1" applyAlignment="1" applyProtection="1">
      <alignment horizontal="left" vertical="center" wrapText="1"/>
      <protection hidden="1"/>
    </xf>
    <xf numFmtId="181" fontId="16" fillId="0" borderId="26" xfId="49" applyNumberFormat="1" applyFont="1" applyFill="1" applyBorder="1" applyAlignment="1" applyProtection="1">
      <alignment horizontal="center" vertical="center" wrapText="1"/>
      <protection hidden="1"/>
    </xf>
    <xf numFmtId="0" fontId="10" fillId="0" borderId="28" xfId="45" applyFont="1" applyBorder="1" applyAlignment="1" applyProtection="1">
      <alignment horizontal="left" vertical="center" wrapText="1"/>
      <protection hidden="1"/>
    </xf>
    <xf numFmtId="0" fontId="16" fillId="0" borderId="28" xfId="45" applyFont="1" applyBorder="1" applyAlignment="1" applyProtection="1">
      <alignment horizontal="left" vertical="center" wrapText="1"/>
      <protection hidden="1"/>
    </xf>
    <xf numFmtId="177" fontId="16" fillId="0" borderId="28" xfId="49" applyNumberFormat="1" applyFont="1" applyFill="1" applyBorder="1" applyAlignment="1" applyProtection="1">
      <alignment horizontal="right" vertical="center" wrapText="1"/>
      <protection hidden="1"/>
    </xf>
    <xf numFmtId="49" fontId="19" fillId="0" borderId="58" xfId="74" applyNumberFormat="1" applyFont="1" applyFill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19" fillId="0" borderId="59" xfId="85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85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66" fontId="19" fillId="0" borderId="59" xfId="85" applyNumberFormat="1" applyFont="1" applyFill="1" applyBorder="1" applyAlignment="1" applyProtection="1">
      <alignment horizontal="center" vertical="center"/>
      <protection hidden="1"/>
    </xf>
    <xf numFmtId="166" fontId="19" fillId="0" borderId="60" xfId="85" applyNumberFormat="1" applyFont="1" applyFill="1" applyBorder="1" applyAlignment="1" applyProtection="1">
      <alignment horizontal="center" vertical="center"/>
      <protection hidden="1"/>
    </xf>
    <xf numFmtId="49" fontId="19" fillId="0" borderId="61" xfId="74" applyNumberFormat="1" applyFont="1" applyFill="1" applyBorder="1" applyAlignment="1" applyProtection="1">
      <alignment horizontal="center" vertical="center"/>
      <protection hidden="1"/>
    </xf>
    <xf numFmtId="0" fontId="19" fillId="0" borderId="62" xfId="85" applyNumberFormat="1" applyFont="1" applyFill="1" applyBorder="1" applyAlignment="1" applyProtection="1">
      <alignment horizontal="center" vertical="center"/>
      <protection hidden="1"/>
    </xf>
    <xf numFmtId="49" fontId="19" fillId="0" borderId="61" xfId="74" applyNumberFormat="1" applyFont="1" applyFill="1" applyBorder="1" applyAlignment="1" applyProtection="1">
      <alignment horizontal="left" vertical="center"/>
      <protection hidden="1"/>
    </xf>
    <xf numFmtId="0" fontId="22" fillId="0" borderId="61" xfId="74" applyNumberFormat="1" applyFont="1" applyFill="1" applyBorder="1" applyAlignment="1" applyProtection="1">
      <alignment horizontal="center" vertical="center"/>
      <protection hidden="1"/>
    </xf>
    <xf numFmtId="0" fontId="22" fillId="0" borderId="0" xfId="74" applyNumberFormat="1" applyFont="1" applyFill="1" applyBorder="1" applyAlignment="1" applyProtection="1">
      <alignment horizontal="left" vertical="center"/>
      <protection hidden="1"/>
    </xf>
    <xf numFmtId="0" fontId="22" fillId="0" borderId="0" xfId="85" applyNumberFormat="1" applyFont="1" applyFill="1" applyBorder="1" applyAlignment="1" applyProtection="1">
      <alignment horizontal="center" vertical="center"/>
      <protection hidden="1"/>
    </xf>
    <xf numFmtId="166" fontId="15" fillId="0" borderId="0" xfId="49" applyFont="1" applyAlignment="1" applyProtection="1">
      <alignment horizontal="left" vertical="center"/>
      <protection hidden="1"/>
    </xf>
    <xf numFmtId="166" fontId="15" fillId="0" borderId="62" xfId="49" applyFont="1" applyBorder="1" applyAlignment="1" applyProtection="1">
      <alignment horizontal="left" vertical="center"/>
      <protection hidden="1"/>
    </xf>
    <xf numFmtId="49" fontId="19" fillId="0" borderId="63" xfId="74" applyNumberFormat="1" applyFont="1" applyFill="1" applyBorder="1" applyAlignment="1" applyProtection="1">
      <alignment horizontal="left" vertical="center"/>
      <protection hidden="1"/>
    </xf>
    <xf numFmtId="0" fontId="19" fillId="0" borderId="64" xfId="85" applyNumberFormat="1" applyFont="1" applyFill="1" applyBorder="1" applyAlignment="1" applyProtection="1">
      <alignment horizontal="center" vertical="center"/>
      <protection hidden="1"/>
    </xf>
    <xf numFmtId="166" fontId="19" fillId="0" borderId="65" xfId="85" applyNumberFormat="1" applyFont="1" applyFill="1" applyBorder="1" applyAlignment="1" applyProtection="1">
      <alignment horizontal="center" vertical="center"/>
      <protection hidden="1"/>
    </xf>
    <xf numFmtId="10" fontId="70" fillId="34" borderId="40" xfId="78" applyNumberFormat="1" applyFont="1" applyFill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horizontal="left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0" fontId="8" fillId="0" borderId="26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0" fontId="10" fillId="39" borderId="38" xfId="45" applyNumberFormat="1" applyFont="1" applyFill="1" applyBorder="1" applyAlignment="1" applyProtection="1">
      <alignment horizontal="center" vertical="center" wrapText="1"/>
      <protection hidden="1"/>
    </xf>
    <xf numFmtId="170" fontId="10" fillId="39" borderId="39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66" xfId="45" applyFont="1" applyFill="1" applyBorder="1" applyAlignment="1" applyProtection="1">
      <alignment horizontal="center" vertical="center"/>
      <protection hidden="1"/>
    </xf>
    <xf numFmtId="0" fontId="4" fillId="0" borderId="67" xfId="45" applyFont="1" applyFill="1" applyBorder="1" applyAlignment="1" applyProtection="1">
      <alignment horizontal="center" vertical="center"/>
      <protection hidden="1"/>
    </xf>
    <xf numFmtId="0" fontId="4" fillId="0" borderId="13" xfId="45" applyFont="1" applyFill="1" applyBorder="1" applyAlignment="1" applyProtection="1">
      <alignment horizontal="center" vertical="center" wrapText="1"/>
      <protection hidden="1"/>
    </xf>
    <xf numFmtId="171" fontId="70" fillId="33" borderId="68" xfId="49" applyNumberFormat="1" applyFont="1" applyFill="1" applyBorder="1" applyAlignment="1" applyProtection="1">
      <alignment horizontal="center" vertical="center"/>
      <protection hidden="1"/>
    </xf>
    <xf numFmtId="0" fontId="5" fillId="0" borderId="28" xfId="45" applyFont="1" applyBorder="1" applyAlignment="1" applyProtection="1">
      <alignment horizontal="left" vertical="center" wrapText="1"/>
      <protection hidden="1"/>
    </xf>
    <xf numFmtId="0" fontId="5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16" fillId="0" borderId="0" xfId="45" applyFont="1" applyBorder="1" applyAlignment="1" applyProtection="1">
      <alignment horizontal="left" vertical="center" wrapText="1"/>
      <protection hidden="1"/>
    </xf>
    <xf numFmtId="49" fontId="21" fillId="0" borderId="69" xfId="74" applyNumberFormat="1" applyFont="1" applyFill="1" applyBorder="1" applyAlignment="1" applyProtection="1">
      <alignment horizontal="center" vertical="center"/>
      <protection hidden="1"/>
    </xf>
    <xf numFmtId="49" fontId="21" fillId="0" borderId="70" xfId="74" applyNumberFormat="1" applyFont="1" applyFill="1" applyBorder="1" applyAlignment="1" applyProtection="1">
      <alignment horizontal="center" vertical="center"/>
      <protection hidden="1"/>
    </xf>
    <xf numFmtId="49" fontId="21" fillId="0" borderId="71" xfId="74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70" fillId="33" borderId="72" xfId="58" applyFont="1" applyFill="1" applyBorder="1" applyAlignment="1" applyProtection="1">
      <alignment horizontal="center" vertical="center"/>
      <protection hidden="1"/>
    </xf>
    <xf numFmtId="0" fontId="70" fillId="33" borderId="73" xfId="58" applyFont="1" applyFill="1" applyBorder="1" applyAlignment="1" applyProtection="1">
      <alignment horizontal="center" vertical="center"/>
      <protection hidden="1"/>
    </xf>
    <xf numFmtId="0" fontId="70" fillId="33" borderId="74" xfId="58" applyFont="1" applyFill="1" applyBorder="1" applyAlignment="1" applyProtection="1">
      <alignment horizontal="center" vertical="center"/>
      <protection hidden="1"/>
    </xf>
    <xf numFmtId="0" fontId="70" fillId="33" borderId="75" xfId="58" applyFont="1" applyFill="1" applyBorder="1" applyAlignment="1" applyProtection="1">
      <alignment horizontal="center" vertical="center"/>
      <protection hidden="1"/>
    </xf>
    <xf numFmtId="9" fontId="70" fillId="33" borderId="76" xfId="58" applyNumberFormat="1" applyFont="1" applyFill="1" applyBorder="1" applyAlignment="1" applyProtection="1">
      <alignment horizontal="center" vertical="center"/>
      <protection hidden="1"/>
    </xf>
    <xf numFmtId="9" fontId="70" fillId="33" borderId="77" xfId="58" applyNumberFormat="1" applyFont="1" applyFill="1" applyBorder="1" applyAlignment="1" applyProtection="1">
      <alignment horizontal="center" vertical="center"/>
      <protection hidden="1"/>
    </xf>
    <xf numFmtId="166" fontId="70" fillId="33" borderId="78" xfId="49" applyFont="1" applyFill="1" applyBorder="1" applyAlignment="1" applyProtection="1">
      <alignment horizontal="center" vertical="center"/>
      <protection hidden="1"/>
    </xf>
    <xf numFmtId="166" fontId="70" fillId="33" borderId="79" xfId="49" applyFont="1" applyFill="1" applyBorder="1" applyAlignment="1" applyProtection="1">
      <alignment horizontal="center" vertical="center"/>
      <protection hidden="1"/>
    </xf>
    <xf numFmtId="166" fontId="74" fillId="33" borderId="74" xfId="49" applyFont="1" applyFill="1" applyBorder="1" applyAlignment="1" applyProtection="1">
      <alignment horizontal="center" vertical="center"/>
      <protection hidden="1"/>
    </xf>
    <xf numFmtId="166" fontId="74" fillId="33" borderId="75" xfId="49" applyFont="1" applyFill="1" applyBorder="1" applyAlignment="1" applyProtection="1">
      <alignment horizontal="center" vertical="center"/>
      <protection hidden="1"/>
    </xf>
    <xf numFmtId="166" fontId="74" fillId="33" borderId="78" xfId="49" applyFont="1" applyFill="1" applyBorder="1" applyAlignment="1" applyProtection="1">
      <alignment horizontal="center" vertical="center"/>
      <protection hidden="1"/>
    </xf>
    <xf numFmtId="166" fontId="74" fillId="33" borderId="79" xfId="49" applyFont="1" applyFill="1" applyBorder="1" applyAlignment="1" applyProtection="1">
      <alignment horizontal="center" vertical="center"/>
      <protection hidden="1"/>
    </xf>
    <xf numFmtId="166" fontId="6" fillId="0" borderId="72" xfId="51" applyFont="1" applyFill="1" applyBorder="1" applyAlignment="1" applyProtection="1">
      <alignment horizontal="center" vertical="center"/>
      <protection hidden="1"/>
    </xf>
    <xf numFmtId="166" fontId="6" fillId="0" borderId="74" xfId="51" applyFont="1" applyFill="1" applyBorder="1" applyAlignment="1" applyProtection="1">
      <alignment horizontal="center" vertical="center"/>
      <protection hidden="1"/>
    </xf>
    <xf numFmtId="9" fontId="6" fillId="0" borderId="44" xfId="58" applyNumberFormat="1" applyFont="1" applyBorder="1" applyAlignment="1" applyProtection="1">
      <alignment horizontal="center" vertical="center"/>
      <protection hidden="1"/>
    </xf>
    <xf numFmtId="166" fontId="6" fillId="0" borderId="78" xfId="49" applyFont="1" applyFill="1" applyBorder="1" applyAlignment="1" applyProtection="1">
      <alignment horizontal="center" vertical="center"/>
      <protection hidden="1"/>
    </xf>
    <xf numFmtId="166" fontId="17" fillId="0" borderId="45" xfId="49" applyFont="1" applyFill="1" applyBorder="1" applyAlignment="1" applyProtection="1">
      <alignment horizontal="center" vertical="center"/>
      <protection hidden="1"/>
    </xf>
    <xf numFmtId="0" fontId="5" fillId="0" borderId="0" xfId="45" applyFont="1" applyBorder="1" applyAlignment="1" applyProtection="1">
      <alignment horizontal="left" vertical="center" wrapText="1"/>
      <protection hidden="1"/>
    </xf>
    <xf numFmtId="182" fontId="70" fillId="33" borderId="29" xfId="58" applyNumberFormat="1" applyFont="1" applyFill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170" fontId="10" fillId="0" borderId="17" xfId="45" applyNumberFormat="1" applyFont="1" applyFill="1" applyBorder="1" applyAlignment="1" applyProtection="1">
      <alignment horizontal="center" vertical="center" wrapText="1"/>
      <protection hidden="1"/>
    </xf>
    <xf numFmtId="170" fontId="10" fillId="0" borderId="81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29" xfId="45" applyFont="1" applyFill="1" applyBorder="1" applyAlignment="1" applyProtection="1">
      <alignment horizontal="center" vertical="center" wrapText="1"/>
      <protection hidden="1"/>
    </xf>
    <xf numFmtId="0" fontId="10" fillId="0" borderId="82" xfId="45" applyFont="1" applyFill="1" applyBorder="1" applyAlignment="1" applyProtection="1">
      <alignment horizontal="center" vertical="center" wrapText="1"/>
      <protection hidden="1"/>
    </xf>
    <xf numFmtId="10" fontId="5" fillId="0" borderId="29" xfId="58" applyNumberFormat="1" applyFont="1" applyBorder="1" applyAlignment="1" applyProtection="1">
      <alignment horizontal="center" vertical="center"/>
      <protection hidden="1"/>
    </xf>
    <xf numFmtId="10" fontId="5" fillId="0" borderId="82" xfId="58" applyNumberFormat="1" applyFont="1" applyBorder="1" applyAlignment="1" applyProtection="1">
      <alignment horizontal="center" vertical="center"/>
      <protection hidden="1"/>
    </xf>
    <xf numFmtId="172" fontId="5" fillId="0" borderId="29" xfId="58" applyNumberFormat="1" applyFont="1" applyBorder="1" applyAlignment="1" applyProtection="1">
      <alignment horizontal="center" vertical="center"/>
      <protection hidden="1"/>
    </xf>
    <xf numFmtId="172" fontId="5" fillId="0" borderId="82" xfId="58" applyNumberFormat="1" applyFont="1" applyBorder="1" applyAlignment="1" applyProtection="1">
      <alignment horizontal="center" vertical="center"/>
      <protection hidden="1"/>
    </xf>
    <xf numFmtId="0" fontId="70" fillId="33" borderId="83" xfId="58" applyFont="1" applyFill="1" applyBorder="1" applyAlignment="1" applyProtection="1">
      <alignment horizontal="center" vertical="center"/>
      <protection hidden="1"/>
    </xf>
    <xf numFmtId="0" fontId="75" fillId="33" borderId="84" xfId="58" applyFont="1" applyFill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horizontal="center" vertical="center"/>
      <protection locked="0"/>
    </xf>
    <xf numFmtId="0" fontId="4" fillId="0" borderId="53" xfId="45" applyFont="1" applyBorder="1" applyAlignment="1" applyProtection="1">
      <alignment horizontal="center" vertical="center" wrapText="1"/>
      <protection hidden="1"/>
    </xf>
    <xf numFmtId="0" fontId="70" fillId="33" borderId="50" xfId="45" applyFont="1" applyFill="1" applyBorder="1" applyAlignment="1" applyProtection="1">
      <alignment horizontal="center" vertical="center" wrapText="1"/>
      <protection hidden="1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26" xfId="45" applyFont="1" applyBorder="1" applyAlignment="1">
      <alignment horizontal="left" vertical="center"/>
      <protection/>
    </xf>
    <xf numFmtId="0" fontId="22" fillId="0" borderId="0" xfId="74" applyNumberFormat="1" applyFont="1" applyFill="1" applyBorder="1" applyAlignment="1" applyProtection="1">
      <alignment horizontal="left" vertic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3 2" xfId="54"/>
    <cellStyle name="Moeda 3 3" xfId="55"/>
    <cellStyle name="Neutra" xfId="56"/>
    <cellStyle name="Normal 10" xfId="57"/>
    <cellStyle name="Normal 2" xfId="58"/>
    <cellStyle name="Normal 2 2" xfId="59"/>
    <cellStyle name="Normal 2 3" xfId="60"/>
    <cellStyle name="Normal 2 4" xfId="61"/>
    <cellStyle name="Normal 2 4 2" xfId="62"/>
    <cellStyle name="Normal 2 5" xfId="63"/>
    <cellStyle name="Normal 3" xfId="64"/>
    <cellStyle name="Normal 4" xfId="65"/>
    <cellStyle name="Normal 4 2" xfId="66"/>
    <cellStyle name="Normal 4 3" xfId="67"/>
    <cellStyle name="Normal 5" xfId="68"/>
    <cellStyle name="Normal 5 2" xfId="69"/>
    <cellStyle name="Normal 6" xfId="70"/>
    <cellStyle name="Normal 7" xfId="71"/>
    <cellStyle name="Normal 8" xfId="72"/>
    <cellStyle name="Normal 9" xfId="73"/>
    <cellStyle name="Normal_11º MEDIÇÃO - vl real.rev2" xfId="74"/>
    <cellStyle name="Normal_Orçamento RETIFICADO DA OBRA JUNHO - CERTO" xfId="75"/>
    <cellStyle name="Nota" xfId="76"/>
    <cellStyle name="planilhas" xfId="77"/>
    <cellStyle name="Percent" xfId="78"/>
    <cellStyle name="Porcentagem 2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_11º MEDIÇÃO - vl real.rev2 2" xfId="85"/>
    <cellStyle name="SNEVERS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Vírgula 2" xfId="95"/>
    <cellStyle name="Vírgula 2 2" xfId="96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01\Compatilhada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Zeros="0" tabSelected="1" view="pageBreakPreview" zoomScale="70" zoomScaleSheetLayoutView="70" workbookViewId="0" topLeftCell="A1">
      <selection activeCell="J11" sqref="J11"/>
    </sheetView>
  </sheetViews>
  <sheetFormatPr defaultColWidth="9.140625" defaultRowHeight="16.5" customHeight="1" outlineLevelRow="1"/>
  <cols>
    <col min="1" max="1" width="12.00390625" style="1" customWidth="1"/>
    <col min="2" max="2" width="15.00390625" style="1" customWidth="1"/>
    <col min="3" max="3" width="9.00390625" style="34" customWidth="1"/>
    <col min="4" max="4" width="58.421875" style="2" customWidth="1"/>
    <col min="5" max="5" width="10.7109375" style="1" customWidth="1"/>
    <col min="6" max="6" width="11.7109375" style="30" customWidth="1"/>
    <col min="7" max="7" width="14.00390625" style="3" customWidth="1"/>
    <col min="8" max="8" width="28.140625" style="4" customWidth="1"/>
    <col min="9" max="9" width="13.140625" style="5" customWidth="1"/>
    <col min="10" max="16384" width="9.140625" style="23" customWidth="1"/>
  </cols>
  <sheetData>
    <row r="1" spans="1:9" ht="30" customHeight="1">
      <c r="A1" s="17"/>
      <c r="B1" s="18"/>
      <c r="C1" s="33"/>
      <c r="D1" s="193"/>
      <c r="E1" s="193"/>
      <c r="F1" s="193"/>
      <c r="G1" s="193"/>
      <c r="H1" s="193"/>
      <c r="I1" s="194"/>
    </row>
    <row r="2" spans="1:9" ht="15.75" customHeight="1">
      <c r="A2" s="19"/>
      <c r="B2" s="7"/>
      <c r="D2" s="31"/>
      <c r="E2" s="31"/>
      <c r="F2" s="31"/>
      <c r="G2" s="31"/>
      <c r="H2" s="31"/>
      <c r="I2" s="195"/>
    </row>
    <row r="3" spans="1:9" ht="18">
      <c r="A3" s="19"/>
      <c r="B3" s="7"/>
      <c r="D3" s="32"/>
      <c r="E3" s="32"/>
      <c r="F3" s="32"/>
      <c r="G3" s="32"/>
      <c r="H3" s="32"/>
      <c r="I3" s="196"/>
    </row>
    <row r="4" spans="1:9" ht="15.75" customHeight="1">
      <c r="A4" s="19"/>
      <c r="B4" s="7"/>
      <c r="D4" s="8"/>
      <c r="E4" s="9"/>
      <c r="F4" s="28"/>
      <c r="G4" s="9"/>
      <c r="H4" s="9"/>
      <c r="I4" s="20"/>
    </row>
    <row r="5" spans="1:9" s="24" customFormat="1" ht="15.75" customHeight="1">
      <c r="A5" s="123" t="s">
        <v>0</v>
      </c>
      <c r="B5" s="124"/>
      <c r="C5" s="125" t="s">
        <v>56</v>
      </c>
      <c r="D5" s="125"/>
      <c r="E5" s="124"/>
      <c r="F5" s="126"/>
      <c r="G5" s="126"/>
      <c r="H5" s="126"/>
      <c r="I5" s="127"/>
    </row>
    <row r="6" spans="1:9" s="24" customFormat="1" ht="6" customHeight="1">
      <c r="A6" s="128"/>
      <c r="B6" s="124"/>
      <c r="C6" s="129"/>
      <c r="D6" s="130"/>
      <c r="E6" s="124"/>
      <c r="F6" s="126"/>
      <c r="G6" s="126"/>
      <c r="H6" s="126"/>
      <c r="I6" s="131"/>
    </row>
    <row r="7" spans="1:9" s="24" customFormat="1" ht="15.75" customHeight="1">
      <c r="A7" s="132" t="s">
        <v>1</v>
      </c>
      <c r="B7" s="125"/>
      <c r="C7" s="288" t="s">
        <v>53</v>
      </c>
      <c r="D7" s="288"/>
      <c r="E7" s="124"/>
      <c r="F7" s="289" t="s">
        <v>2</v>
      </c>
      <c r="G7" s="289"/>
      <c r="H7" s="133">
        <v>500</v>
      </c>
      <c r="I7" s="134"/>
    </row>
    <row r="8" spans="1:9" s="24" customFormat="1" ht="6" customHeight="1">
      <c r="A8" s="132"/>
      <c r="B8" s="125"/>
      <c r="C8" s="135"/>
      <c r="D8" s="125"/>
      <c r="E8" s="124"/>
      <c r="F8" s="136"/>
      <c r="G8" s="124"/>
      <c r="H8" s="124"/>
      <c r="I8" s="134"/>
    </row>
    <row r="9" spans="1:9" s="24" customFormat="1" ht="15.75" customHeight="1">
      <c r="A9" s="132" t="s">
        <v>3</v>
      </c>
      <c r="B9" s="125"/>
      <c r="C9" s="125" t="s">
        <v>58</v>
      </c>
      <c r="D9" s="125"/>
      <c r="E9" s="124"/>
      <c r="F9" s="289" t="s">
        <v>4</v>
      </c>
      <c r="G9" s="289"/>
      <c r="H9" s="137" t="e">
        <f>G19</f>
        <v>#VALUE!</v>
      </c>
      <c r="I9" s="138"/>
    </row>
    <row r="10" spans="1:9" s="24" customFormat="1" ht="6" customHeight="1">
      <c r="A10" s="139"/>
      <c r="B10" s="124"/>
      <c r="C10" s="129"/>
      <c r="D10" s="130"/>
      <c r="E10" s="124"/>
      <c r="F10" s="140"/>
      <c r="G10" s="140"/>
      <c r="H10" s="141"/>
      <c r="I10" s="142"/>
    </row>
    <row r="11" spans="1:9" s="24" customFormat="1" ht="16.5" customHeight="1" thickBot="1">
      <c r="A11" s="143" t="s">
        <v>19</v>
      </c>
      <c r="B11" s="144"/>
      <c r="C11" s="346" t="s">
        <v>60</v>
      </c>
      <c r="D11" s="346"/>
      <c r="E11" s="144"/>
      <c r="F11" s="290" t="s">
        <v>32</v>
      </c>
      <c r="G11" s="290"/>
      <c r="H11" s="145" t="e">
        <f>H9/H7</f>
        <v>#VALUE!</v>
      </c>
      <c r="I11" s="146"/>
    </row>
    <row r="12" spans="1:9" ht="16.5" customHeight="1" thickBot="1">
      <c r="A12" s="147"/>
      <c r="B12" s="148"/>
      <c r="C12" s="149"/>
      <c r="D12" s="150"/>
      <c r="E12" s="151"/>
      <c r="F12" s="152"/>
      <c r="G12" s="151"/>
      <c r="H12" s="151"/>
      <c r="I12" s="153"/>
    </row>
    <row r="13" spans="1:9" s="25" customFormat="1" ht="18.75" customHeight="1" thickBot="1">
      <c r="A13" s="22" t="s">
        <v>20</v>
      </c>
      <c r="B13" s="22" t="s">
        <v>27</v>
      </c>
      <c r="C13" s="154" t="s">
        <v>7</v>
      </c>
      <c r="D13" s="155" t="s">
        <v>33</v>
      </c>
      <c r="E13" s="156" t="s">
        <v>9</v>
      </c>
      <c r="F13" s="157" t="s">
        <v>10</v>
      </c>
      <c r="G13" s="158" t="s">
        <v>42</v>
      </c>
      <c r="H13" s="159" t="s">
        <v>31</v>
      </c>
      <c r="I13" s="160" t="s">
        <v>11</v>
      </c>
    </row>
    <row r="14" spans="1:9" s="26" customFormat="1" ht="15.75" thickBot="1">
      <c r="A14" s="294">
        <v>1</v>
      </c>
      <c r="B14" s="295"/>
      <c r="C14" s="161"/>
      <c r="D14" s="162" t="s">
        <v>17</v>
      </c>
      <c r="E14" s="163">
        <f>SUM(E15)</f>
        <v>0</v>
      </c>
      <c r="F14" s="163"/>
      <c r="G14" s="163"/>
      <c r="H14" s="164"/>
      <c r="I14" s="165" t="e">
        <f>E14/$G$18</f>
        <v>#DIV/0!</v>
      </c>
    </row>
    <row r="15" spans="1:9" ht="13.5" customHeight="1" outlineLevel="1">
      <c r="A15" s="296" t="s">
        <v>14</v>
      </c>
      <c r="B15" s="297"/>
      <c r="C15" s="166"/>
      <c r="D15" s="167" t="s">
        <v>52</v>
      </c>
      <c r="E15" s="168">
        <f>SUM(H16:H17)</f>
        <v>0</v>
      </c>
      <c r="F15" s="168"/>
      <c r="G15" s="168"/>
      <c r="H15" s="168"/>
      <c r="I15" s="169" t="e">
        <f>E15/$G$18</f>
        <v>#DIV/0!</v>
      </c>
    </row>
    <row r="16" spans="1:9" ht="61.5" customHeight="1" outlineLevel="1">
      <c r="A16" s="21" t="s">
        <v>15</v>
      </c>
      <c r="B16" s="37" t="s">
        <v>16</v>
      </c>
      <c r="C16" s="170" t="str">
        <f>_xlfn.IFERROR(_xlfn.IFERROR(IF(MATCH(B16,#REF!,0),(PROPER(VLOOKUP(B16,#REF!,5,0))),0),_xlfn.IFERROR(IF(MATCH(B16,#REF!,0),(UPPER(VLOOKUP(B16,#REF!,8,0))),0),_xlfn.IFERROR(IF(MATCH(B16,#REF!,0),(VLOOKUP(B16,#REF!,5,0)),0),IF(MATCH(B16,#REF!,0),(PROPER(VLOOKUP(B16,#REF!,5,0))),0))))," ")</f>
        <v> </v>
      </c>
      <c r="D16" s="171" t="str">
        <f>Composições!C15</f>
        <v>DESENVOLVIMENTO DE PROJETO TÉCNICO DE PREVENÇÃO E COMBATE A INCÊNDIO E APROVAÇÃO JUNTO AO CORPO DE BOMBEIROS PARA EDIFICAÇÕES ATÉ 2000 M2</v>
      </c>
      <c r="E16" s="172" t="str">
        <f>Composições!D15</f>
        <v>Unid</v>
      </c>
      <c r="F16" s="173">
        <v>2</v>
      </c>
      <c r="G16" s="174">
        <f>Composições!G15</f>
        <v>0</v>
      </c>
      <c r="H16" s="11">
        <f>ROUND(_xlfn.IFERROR(F16*G16," - "),2)</f>
        <v>0</v>
      </c>
      <c r="I16" s="175" t="e">
        <f>H16/$G$18</f>
        <v>#DIV/0!</v>
      </c>
    </row>
    <row r="17" spans="1:9" ht="61.5" customHeight="1" outlineLevel="1" thickBot="1">
      <c r="A17" s="42" t="s">
        <v>50</v>
      </c>
      <c r="B17" s="43" t="s">
        <v>51</v>
      </c>
      <c r="C17" s="176" t="str">
        <f>_xlfn.IFERROR(_xlfn.IFERROR(IF(MATCH(B17,#REF!,0),(PROPER(VLOOKUP(B17,#REF!,5,0))),0),_xlfn.IFERROR(IF(MATCH(B17,#REF!,0),(UPPER(VLOOKUP(B17,#REF!,8,0))),0),_xlfn.IFERROR(IF(MATCH(B17,#REF!,0),(VLOOKUP(B17,#REF!,5,0)),0),IF(MATCH(B17,#REF!,0),(PROPER(VLOOKUP(B17,#REF!,5,0))),0))))," ")</f>
        <v> </v>
      </c>
      <c r="D17" s="177" t="str">
        <f>Composições!C22</f>
        <v>SERVIÇOS TÉCNICOS PROFISSIONAIS PARA OBTENÇÃO DO AVCB JUNTO AO CORPO DE BOMBEIROS PARA EDIFICAÇÕES ATÉ 2000 M2</v>
      </c>
      <c r="E17" s="178" t="str">
        <f>Composições!D22</f>
        <v>Unid</v>
      </c>
      <c r="F17" s="179">
        <v>1</v>
      </c>
      <c r="G17" s="180">
        <f>Composições!G22</f>
        <v>0</v>
      </c>
      <c r="H17" s="44">
        <f>ROUND(_xlfn.IFERROR(F17*G17," - "),2)</f>
        <v>0</v>
      </c>
      <c r="I17" s="181" t="e">
        <f>H17/$G$18</f>
        <v>#DIV/0!</v>
      </c>
    </row>
    <row r="18" spans="1:9" s="27" customFormat="1" ht="25.5" customHeight="1" thickBot="1">
      <c r="A18" s="182" t="s">
        <v>43</v>
      </c>
      <c r="B18" s="183"/>
      <c r="C18" s="183"/>
      <c r="D18" s="184"/>
      <c r="E18" s="185"/>
      <c r="F18" s="186"/>
      <c r="G18" s="299">
        <f>ROUND(SUM(E14),2)</f>
        <v>0</v>
      </c>
      <c r="H18" s="299"/>
      <c r="I18" s="187" t="e">
        <f>G18/E14</f>
        <v>#DIV/0!</v>
      </c>
    </row>
    <row r="19" spans="1:9" s="27" customFormat="1" ht="25.5" customHeight="1" thickBot="1">
      <c r="A19" s="182" t="s">
        <v>47</v>
      </c>
      <c r="B19" s="183"/>
      <c r="C19" s="183"/>
      <c r="D19" s="184"/>
      <c r="E19" s="185"/>
      <c r="F19" s="287" t="s">
        <v>57</v>
      </c>
      <c r="G19" s="299" t="e">
        <f>ROUND(G18*(1+F19),2)</f>
        <v>#VALUE!</v>
      </c>
      <c r="H19" s="299"/>
      <c r="I19" s="187" t="e">
        <f>G18*(1+F19)/G19</f>
        <v>#VALUE!</v>
      </c>
    </row>
    <row r="20" spans="1:9" ht="40.5" customHeight="1">
      <c r="A20" s="298" t="s">
        <v>48</v>
      </c>
      <c r="B20" s="298"/>
      <c r="C20" s="298"/>
      <c r="D20" s="298"/>
      <c r="E20" s="298"/>
      <c r="F20" s="298"/>
      <c r="G20" s="298"/>
      <c r="H20" s="188"/>
      <c r="I20" s="189"/>
    </row>
    <row r="21" spans="1:9" ht="15" customHeight="1">
      <c r="A21" s="7"/>
      <c r="B21" s="15"/>
      <c r="C21" s="35"/>
      <c r="D21" s="12"/>
      <c r="E21" s="13"/>
      <c r="F21" s="29"/>
      <c r="G21" s="13"/>
      <c r="H21" s="14"/>
      <c r="I21" s="13"/>
    </row>
    <row r="23" spans="4:8" ht="16.5" customHeight="1">
      <c r="D23" s="16"/>
      <c r="E23" s="40"/>
      <c r="F23" s="40"/>
      <c r="G23" s="39"/>
      <c r="H23" s="40"/>
    </row>
    <row r="24" spans="4:9" ht="16.5" customHeight="1">
      <c r="D24" s="291"/>
      <c r="E24" s="291"/>
      <c r="F24" s="10"/>
      <c r="H24" s="1"/>
      <c r="I24" s="7"/>
    </row>
    <row r="25" spans="4:8" ht="16.5" customHeight="1">
      <c r="D25" s="292"/>
      <c r="E25" s="292"/>
      <c r="F25" s="45"/>
      <c r="G25" s="39"/>
      <c r="H25" s="39"/>
    </row>
    <row r="26" spans="4:8" ht="16.5" customHeight="1">
      <c r="D26" s="293"/>
      <c r="E26" s="293"/>
      <c r="F26" s="46"/>
      <c r="G26" s="38"/>
      <c r="H26" s="38"/>
    </row>
    <row r="27" spans="5:8" ht="16.5" customHeight="1">
      <c r="E27" s="38"/>
      <c r="F27" s="38"/>
      <c r="G27" s="38"/>
      <c r="H27" s="38"/>
    </row>
    <row r="28" spans="5:8" ht="16.5" customHeight="1">
      <c r="E28" s="7"/>
      <c r="F28" s="7"/>
      <c r="G28" s="1"/>
      <c r="H28" s="7"/>
    </row>
    <row r="29" spans="6:8" ht="16.5" customHeight="1">
      <c r="F29" s="38"/>
      <c r="G29" s="38"/>
      <c r="H29" s="41"/>
    </row>
    <row r="46" spans="3:9" ht="16.5" customHeight="1">
      <c r="C46" s="36"/>
      <c r="D46" s="1"/>
      <c r="E46" s="30"/>
      <c r="F46" s="3"/>
      <c r="G46" s="4"/>
      <c r="H46" s="5"/>
      <c r="I46" s="6" t="s">
        <v>59</v>
      </c>
    </row>
    <row r="47" spans="3:9" ht="16.5" customHeight="1">
      <c r="C47" s="36"/>
      <c r="D47" s="1"/>
      <c r="E47" s="30"/>
      <c r="F47" s="3"/>
      <c r="G47" s="4"/>
      <c r="H47" s="5"/>
      <c r="I47" s="6"/>
    </row>
    <row r="48" spans="3:9" ht="16.5" customHeight="1">
      <c r="C48" s="36"/>
      <c r="D48" s="1"/>
      <c r="E48" s="30"/>
      <c r="F48" s="3"/>
      <c r="G48" s="4"/>
      <c r="H48" s="5"/>
      <c r="I48" s="6"/>
    </row>
    <row r="49" spans="3:9" ht="16.5" customHeight="1">
      <c r="C49" s="36"/>
      <c r="D49" s="1"/>
      <c r="E49" s="30"/>
      <c r="F49" s="3"/>
      <c r="G49" s="4"/>
      <c r="H49" s="5"/>
      <c r="I49" s="6"/>
    </row>
    <row r="50" spans="3:9" ht="16.5" customHeight="1">
      <c r="C50" s="36"/>
      <c r="D50" s="1"/>
      <c r="E50" s="30"/>
      <c r="F50" s="3"/>
      <c r="G50" s="4"/>
      <c r="H50" s="5"/>
      <c r="I50" s="6"/>
    </row>
    <row r="51" spans="3:9" ht="16.5" customHeight="1">
      <c r="C51" s="36"/>
      <c r="D51" s="1"/>
      <c r="E51" s="30"/>
      <c r="F51" s="3"/>
      <c r="G51" s="4"/>
      <c r="H51" s="5"/>
      <c r="I51" s="6"/>
    </row>
    <row r="52" spans="3:9" ht="16.5" customHeight="1">
      <c r="C52" s="36"/>
      <c r="D52" s="1"/>
      <c r="E52" s="30"/>
      <c r="F52" s="3"/>
      <c r="G52" s="4"/>
      <c r="H52" s="5"/>
      <c r="I52" s="6"/>
    </row>
    <row r="53" spans="3:9" ht="16.5" customHeight="1">
      <c r="C53" s="36"/>
      <c r="D53" s="1"/>
      <c r="E53" s="30"/>
      <c r="F53" s="3"/>
      <c r="G53" s="4"/>
      <c r="H53" s="5"/>
      <c r="I53" s="6"/>
    </row>
    <row r="54" spans="3:9" ht="16.5" customHeight="1">
      <c r="C54" s="36"/>
      <c r="D54" s="1"/>
      <c r="E54" s="30"/>
      <c r="F54" s="3"/>
      <c r="G54" s="4"/>
      <c r="H54" s="5"/>
      <c r="I54" s="6"/>
    </row>
    <row r="55" spans="3:9" ht="16.5" customHeight="1">
      <c r="C55" s="36"/>
      <c r="D55" s="1"/>
      <c r="E55" s="30"/>
      <c r="F55" s="3"/>
      <c r="G55" s="4"/>
      <c r="H55" s="5"/>
      <c r="I55" s="6"/>
    </row>
    <row r="56" spans="3:9" ht="16.5" customHeight="1">
      <c r="C56" s="36"/>
      <c r="D56" s="1"/>
      <c r="E56" s="30"/>
      <c r="F56" s="3"/>
      <c r="G56" s="4"/>
      <c r="H56" s="5"/>
      <c r="I56" s="6"/>
    </row>
    <row r="57" spans="3:9" ht="16.5" customHeight="1">
      <c r="C57" s="36"/>
      <c r="D57" s="1"/>
      <c r="E57" s="30"/>
      <c r="F57" s="3"/>
      <c r="G57" s="4"/>
      <c r="H57" s="5"/>
      <c r="I57" s="6"/>
    </row>
    <row r="58" spans="3:9" ht="16.5" customHeight="1">
      <c r="C58" s="36"/>
      <c r="D58" s="1"/>
      <c r="E58" s="30"/>
      <c r="F58" s="3"/>
      <c r="G58" s="4"/>
      <c r="H58" s="5"/>
      <c r="I58" s="6"/>
    </row>
  </sheetData>
  <sheetProtection password="CC53" sheet="1" formatCells="0" formatColumns="0" formatRows="0" selectLockedCells="1"/>
  <autoFilter ref="A13:I21"/>
  <mergeCells count="13">
    <mergeCell ref="D25:E25"/>
    <mergeCell ref="D26:E26"/>
    <mergeCell ref="A14:B14"/>
    <mergeCell ref="A15:B15"/>
    <mergeCell ref="A20:G20"/>
    <mergeCell ref="G19:H19"/>
    <mergeCell ref="G18:H18"/>
    <mergeCell ref="C7:D7"/>
    <mergeCell ref="C11:D11"/>
    <mergeCell ref="F7:G7"/>
    <mergeCell ref="F9:G9"/>
    <mergeCell ref="F11:G11"/>
    <mergeCell ref="D24:E24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4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55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14.00390625" style="89" customWidth="1"/>
    <col min="2" max="2" width="12.57421875" style="89" customWidth="1"/>
    <col min="3" max="3" width="61.00390625" style="89" customWidth="1"/>
    <col min="4" max="4" width="11.7109375" style="89" customWidth="1"/>
    <col min="5" max="5" width="15.00390625" style="89" customWidth="1"/>
    <col min="6" max="6" width="16.421875" style="89" customWidth="1"/>
    <col min="7" max="7" width="22.57421875" style="89" customWidth="1"/>
    <col min="8" max="8" width="13.140625" style="89" customWidth="1"/>
    <col min="9" max="9" width="33.421875" style="89" customWidth="1"/>
    <col min="10" max="12" width="9.140625" style="89" customWidth="1"/>
    <col min="13" max="13" width="13.28125" style="89" bestFit="1" customWidth="1"/>
    <col min="14" max="16384" width="9.140625" style="89" customWidth="1"/>
  </cols>
  <sheetData>
    <row r="1" spans="1:8" ht="30">
      <c r="A1" s="244"/>
      <c r="B1" s="245"/>
      <c r="C1" s="245"/>
      <c r="D1" s="245"/>
      <c r="E1" s="245"/>
      <c r="F1" s="245"/>
      <c r="G1" s="246"/>
      <c r="H1" s="88"/>
    </row>
    <row r="2" spans="1:8" ht="12.75">
      <c r="A2" s="247"/>
      <c r="B2" s="248"/>
      <c r="C2" s="248"/>
      <c r="D2" s="248"/>
      <c r="E2" s="248"/>
      <c r="F2" s="248"/>
      <c r="G2" s="249"/>
      <c r="H2" s="90"/>
    </row>
    <row r="3" spans="1:8" ht="12.75">
      <c r="A3" s="247"/>
      <c r="B3" s="70"/>
      <c r="C3" s="70"/>
      <c r="D3" s="70"/>
      <c r="E3" s="70"/>
      <c r="F3" s="70"/>
      <c r="G3" s="91"/>
      <c r="H3" s="92"/>
    </row>
    <row r="4" spans="1:8" ht="18">
      <c r="A4" s="247"/>
      <c r="B4" s="191"/>
      <c r="C4" s="191"/>
      <c r="D4" s="191"/>
      <c r="E4" s="191"/>
      <c r="F4" s="191"/>
      <c r="G4" s="250"/>
      <c r="H4" s="93"/>
    </row>
    <row r="5" spans="1:8" ht="13.5" thickBot="1">
      <c r="A5" s="251"/>
      <c r="B5" s="94"/>
      <c r="C5" s="95"/>
      <c r="D5" s="95"/>
      <c r="E5" s="96"/>
      <c r="F5" s="96"/>
      <c r="G5" s="91"/>
      <c r="H5" s="92"/>
    </row>
    <row r="6" spans="1:8" ht="15.75" customHeight="1">
      <c r="A6" s="197" t="s">
        <v>0</v>
      </c>
      <c r="B6" s="198"/>
      <c r="C6" s="300" t="s">
        <v>56</v>
      </c>
      <c r="D6" s="300"/>
      <c r="E6" s="300"/>
      <c r="F6" s="300"/>
      <c r="G6" s="252"/>
      <c r="H6" s="97"/>
    </row>
    <row r="7" spans="1:8" ht="5.25" customHeight="1">
      <c r="A7" s="205"/>
      <c r="B7" s="130"/>
      <c r="C7" s="130"/>
      <c r="D7" s="130"/>
      <c r="E7" s="253"/>
      <c r="F7" s="253"/>
      <c r="G7" s="254"/>
      <c r="H7" s="97"/>
    </row>
    <row r="8" spans="1:8" ht="18.75" customHeight="1">
      <c r="A8" s="301" t="s">
        <v>1</v>
      </c>
      <c r="B8" s="301"/>
      <c r="C8" s="302" t="str">
        <f>Orçamento!C7</f>
        <v>DESENVOLVIMENTO DE PROJETO</v>
      </c>
      <c r="D8" s="302"/>
      <c r="E8" s="255" t="str">
        <f>Orçamento!F7</f>
        <v>Área de intervenção:</v>
      </c>
      <c r="F8" s="256"/>
      <c r="G8" s="257">
        <f>Orçamento!H7</f>
        <v>500</v>
      </c>
      <c r="H8" s="98"/>
    </row>
    <row r="9" spans="1:8" ht="5.25" customHeight="1">
      <c r="A9" s="205"/>
      <c r="B9" s="130"/>
      <c r="C9" s="130"/>
      <c r="D9" s="130"/>
      <c r="E9" s="258"/>
      <c r="F9" s="256"/>
      <c r="G9" s="259"/>
      <c r="H9" s="99"/>
    </row>
    <row r="10" spans="1:8" ht="15.75" customHeight="1">
      <c r="A10" s="301" t="s">
        <v>26</v>
      </c>
      <c r="B10" s="301"/>
      <c r="C10" s="302" t="str">
        <f>Orçamento!C9</f>
        <v>RUA MARIA ZIBINA DE CARVALHO, Nº 04, JD. STA RITA, ITAPEVI - SP</v>
      </c>
      <c r="D10" s="302"/>
      <c r="E10" s="303" t="str">
        <f>Orçamento!F9</f>
        <v>Investimento:</v>
      </c>
      <c r="F10" s="303"/>
      <c r="G10" s="260" t="e">
        <f>Orçamento!H9</f>
        <v>#VALUE!</v>
      </c>
      <c r="H10" s="100"/>
    </row>
    <row r="11" spans="1:8" ht="5.25" customHeight="1">
      <c r="A11" s="205"/>
      <c r="B11" s="130"/>
      <c r="C11" s="130"/>
      <c r="D11" s="130"/>
      <c r="E11" s="258"/>
      <c r="F11" s="256"/>
      <c r="G11" s="259"/>
      <c r="H11" s="99"/>
    </row>
    <row r="12" spans="1:8" ht="16.5" customHeight="1" thickBot="1">
      <c r="A12" s="261" t="s">
        <v>5</v>
      </c>
      <c r="B12" s="262"/>
      <c r="C12" s="263" t="str">
        <f>Orçamento!C11</f>
        <v>SINAPI (Dez/2020) / SIURB Edif (Jul/20)</v>
      </c>
      <c r="D12" s="263"/>
      <c r="E12" s="264" t="str">
        <f>Orçamento!F11</f>
        <v>Invest./Área:</v>
      </c>
      <c r="F12" s="256"/>
      <c r="G12" s="265" t="e">
        <f>Orçamento!H11</f>
        <v>#VALUE!</v>
      </c>
      <c r="H12" s="101"/>
    </row>
    <row r="13" spans="1:8" ht="16.5" customHeight="1">
      <c r="A13" s="130"/>
      <c r="B13" s="198"/>
      <c r="C13" s="266"/>
      <c r="D13" s="266"/>
      <c r="E13" s="266"/>
      <c r="F13" s="267"/>
      <c r="G13" s="268"/>
      <c r="H13" s="102"/>
    </row>
    <row r="14" spans="1:9" ht="27.75" customHeight="1">
      <c r="A14" s="304" t="s">
        <v>35</v>
      </c>
      <c r="B14" s="305"/>
      <c r="C14" s="305"/>
      <c r="D14" s="305"/>
      <c r="E14" s="305"/>
      <c r="F14" s="305"/>
      <c r="G14" s="306"/>
      <c r="I14" s="103"/>
    </row>
    <row r="15" spans="1:9" ht="33.75">
      <c r="A15" s="269" t="s">
        <v>16</v>
      </c>
      <c r="B15" s="270"/>
      <c r="C15" s="271" t="s">
        <v>46</v>
      </c>
      <c r="D15" s="272" t="s">
        <v>49</v>
      </c>
      <c r="E15" s="273"/>
      <c r="F15" s="274"/>
      <c r="G15" s="275">
        <f>G21</f>
        <v>0</v>
      </c>
      <c r="I15" s="103"/>
    </row>
    <row r="16" spans="1:11" ht="16.5" customHeight="1">
      <c r="A16" s="276"/>
      <c r="B16" s="272"/>
      <c r="C16" s="272"/>
      <c r="D16" s="272"/>
      <c r="E16" s="272"/>
      <c r="F16" s="272"/>
      <c r="G16" s="277"/>
      <c r="I16" s="104"/>
      <c r="J16" s="104"/>
      <c r="K16" s="104"/>
    </row>
    <row r="17" spans="1:11" ht="16.5" customHeight="1">
      <c r="A17" s="278" t="s">
        <v>36</v>
      </c>
      <c r="B17" s="272"/>
      <c r="C17" s="272"/>
      <c r="D17" s="272" t="s">
        <v>37</v>
      </c>
      <c r="E17" s="272" t="s">
        <v>38</v>
      </c>
      <c r="F17" s="272" t="s">
        <v>39</v>
      </c>
      <c r="G17" s="277" t="s">
        <v>40</v>
      </c>
      <c r="K17" s="104"/>
    </row>
    <row r="18" spans="1:11" ht="16.5" customHeight="1">
      <c r="A18" s="279">
        <v>90778</v>
      </c>
      <c r="B18" s="347" t="s">
        <v>61</v>
      </c>
      <c r="C18" s="280" t="s">
        <v>30</v>
      </c>
      <c r="D18" s="281" t="s">
        <v>18</v>
      </c>
      <c r="E18" s="281">
        <v>9</v>
      </c>
      <c r="F18" s="107"/>
      <c r="G18" s="283">
        <f>ROUND(E18*F18,2)</f>
        <v>0</v>
      </c>
      <c r="H18" s="106"/>
      <c r="K18" s="108"/>
    </row>
    <row r="19" spans="1:11" ht="16.5" customHeight="1">
      <c r="A19" s="279">
        <v>90777</v>
      </c>
      <c r="B19" s="347" t="s">
        <v>61</v>
      </c>
      <c r="C19" s="280" t="s">
        <v>29</v>
      </c>
      <c r="D19" s="281" t="s">
        <v>18</v>
      </c>
      <c r="E19" s="281">
        <v>6</v>
      </c>
      <c r="F19" s="107"/>
      <c r="G19" s="283">
        <f>ROUND(E19*F19,2)</f>
        <v>0</v>
      </c>
      <c r="H19" s="106"/>
      <c r="K19" s="108"/>
    </row>
    <row r="20" spans="1:11" ht="16.5" customHeight="1">
      <c r="A20" s="279">
        <v>90775</v>
      </c>
      <c r="B20" s="347" t="s">
        <v>61</v>
      </c>
      <c r="C20" s="280" t="s">
        <v>28</v>
      </c>
      <c r="D20" s="281" t="s">
        <v>18</v>
      </c>
      <c r="E20" s="281">
        <v>45</v>
      </c>
      <c r="F20" s="107"/>
      <c r="G20" s="283">
        <f>ROUND(E20*F20,2)</f>
        <v>0</v>
      </c>
      <c r="H20" s="106"/>
      <c r="K20" s="108"/>
    </row>
    <row r="21" spans="1:11" ht="16.5" customHeight="1">
      <c r="A21" s="284" t="s">
        <v>41</v>
      </c>
      <c r="B21" s="285"/>
      <c r="C21" s="285"/>
      <c r="D21" s="285"/>
      <c r="E21" s="285"/>
      <c r="F21" s="285"/>
      <c r="G21" s="286">
        <f>SUM(G18:G20)</f>
        <v>0</v>
      </c>
      <c r="I21" s="104"/>
      <c r="K21" s="109"/>
    </row>
    <row r="22" spans="1:9" ht="22.5">
      <c r="A22" s="269" t="s">
        <v>51</v>
      </c>
      <c r="B22" s="270"/>
      <c r="C22" s="271" t="s">
        <v>54</v>
      </c>
      <c r="D22" s="272" t="s">
        <v>49</v>
      </c>
      <c r="E22" s="273"/>
      <c r="F22" s="274"/>
      <c r="G22" s="275">
        <f>G28</f>
        <v>0</v>
      </c>
      <c r="I22" s="103"/>
    </row>
    <row r="23" spans="1:11" ht="16.5" customHeight="1">
      <c r="A23" s="276"/>
      <c r="B23" s="272"/>
      <c r="C23" s="272"/>
      <c r="D23" s="272"/>
      <c r="E23" s="272"/>
      <c r="F23" s="272"/>
      <c r="G23" s="277"/>
      <c r="I23" s="104"/>
      <c r="J23" s="104"/>
      <c r="K23" s="104"/>
    </row>
    <row r="24" spans="1:11" ht="16.5" customHeight="1">
      <c r="A24" s="278" t="s">
        <v>36</v>
      </c>
      <c r="B24" s="272"/>
      <c r="C24" s="272"/>
      <c r="D24" s="272" t="s">
        <v>37</v>
      </c>
      <c r="E24" s="272" t="s">
        <v>38</v>
      </c>
      <c r="F24" s="272" t="s">
        <v>39</v>
      </c>
      <c r="G24" s="277" t="s">
        <v>40</v>
      </c>
      <c r="K24" s="104"/>
    </row>
    <row r="25" spans="1:11" ht="16.5" customHeight="1">
      <c r="A25" s="279">
        <v>90778</v>
      </c>
      <c r="B25" s="347" t="s">
        <v>61</v>
      </c>
      <c r="C25" s="280" t="s">
        <v>30</v>
      </c>
      <c r="D25" s="281" t="s">
        <v>18</v>
      </c>
      <c r="E25" s="281">
        <v>6</v>
      </c>
      <c r="F25" s="107"/>
      <c r="G25" s="283">
        <f>ROUND(E25*F25,2)</f>
        <v>0</v>
      </c>
      <c r="K25" s="108"/>
    </row>
    <row r="26" spans="1:11" ht="16.5" customHeight="1">
      <c r="A26" s="279">
        <v>90777</v>
      </c>
      <c r="B26" s="347" t="s">
        <v>61</v>
      </c>
      <c r="C26" s="280" t="s">
        <v>29</v>
      </c>
      <c r="D26" s="281" t="s">
        <v>18</v>
      </c>
      <c r="E26" s="281">
        <v>6</v>
      </c>
      <c r="F26" s="107"/>
      <c r="G26" s="283">
        <f>ROUND(E26*F26,2)</f>
        <v>0</v>
      </c>
      <c r="K26" s="108"/>
    </row>
    <row r="27" spans="1:11" ht="16.5" customHeight="1">
      <c r="A27" s="279"/>
      <c r="B27" s="280"/>
      <c r="C27" s="280"/>
      <c r="D27" s="281"/>
      <c r="E27" s="281"/>
      <c r="F27" s="282"/>
      <c r="G27" s="283"/>
      <c r="K27" s="108"/>
    </row>
    <row r="28" spans="1:11" ht="16.5" customHeight="1">
      <c r="A28" s="284" t="s">
        <v>55</v>
      </c>
      <c r="B28" s="285"/>
      <c r="C28" s="285"/>
      <c r="D28" s="285"/>
      <c r="E28" s="285"/>
      <c r="F28" s="285"/>
      <c r="G28" s="286">
        <f>SUM(G25:G27)</f>
        <v>0</v>
      </c>
      <c r="I28" s="104"/>
      <c r="K28" s="109"/>
    </row>
    <row r="29" spans="1:8" ht="16.5" customHeight="1">
      <c r="A29" s="73"/>
      <c r="B29" s="73"/>
      <c r="C29" s="110"/>
      <c r="D29" s="110"/>
      <c r="E29" s="110"/>
      <c r="F29" s="111"/>
      <c r="G29" s="112"/>
      <c r="H29" s="102"/>
    </row>
    <row r="30" spans="1:8" ht="16.5" customHeight="1">
      <c r="A30" s="73"/>
      <c r="B30" s="73"/>
      <c r="C30" s="110"/>
      <c r="D30" s="110"/>
      <c r="E30" s="110"/>
      <c r="F30" s="111"/>
      <c r="G30" s="113"/>
      <c r="H30" s="102"/>
    </row>
    <row r="31" spans="1:6" ht="12.75">
      <c r="A31" s="114"/>
      <c r="B31" s="115"/>
      <c r="C31" s="116"/>
      <c r="D31" s="116"/>
      <c r="E31" s="115"/>
      <c r="F31" s="114"/>
    </row>
    <row r="34" ht="12.75">
      <c r="I34" s="58"/>
    </row>
    <row r="35" ht="15.75">
      <c r="I35" s="65"/>
    </row>
    <row r="36" spans="3:9" ht="12.75">
      <c r="C36" s="54"/>
      <c r="D36" s="117"/>
      <c r="E36" s="58"/>
      <c r="F36" s="61"/>
      <c r="G36" s="105"/>
      <c r="I36" s="67"/>
    </row>
    <row r="37" spans="3:9" ht="15.75">
      <c r="C37" s="64"/>
      <c r="D37" s="118"/>
      <c r="E37" s="119"/>
      <c r="F37" s="65"/>
      <c r="I37" s="67"/>
    </row>
    <row r="38" spans="3:9" ht="12.75">
      <c r="C38" s="66"/>
      <c r="D38" s="120"/>
      <c r="E38" s="121"/>
      <c r="F38" s="67"/>
      <c r="I38" s="47"/>
    </row>
    <row r="39" spans="3:6" ht="12.75">
      <c r="C39" s="86"/>
      <c r="D39" s="86"/>
      <c r="E39" s="87"/>
      <c r="F39" s="67"/>
    </row>
    <row r="40" spans="3:5" ht="12.75">
      <c r="C40" s="63"/>
      <c r="D40" s="63"/>
      <c r="E40" s="87"/>
    </row>
    <row r="44" ht="12.75">
      <c r="D44" s="122"/>
    </row>
    <row r="45" ht="12.75">
      <c r="D45" s="122"/>
    </row>
    <row r="46" ht="12.75">
      <c r="D46" s="122"/>
    </row>
  </sheetData>
  <sheetProtection password="CC53" sheet="1" formatCells="0" formatColumns="0" formatRows="0" selectLockedCells="1"/>
  <mergeCells count="7">
    <mergeCell ref="A14:G14"/>
    <mergeCell ref="C6:F6"/>
    <mergeCell ref="A8:B8"/>
    <mergeCell ref="C8:D8"/>
    <mergeCell ref="A10:B10"/>
    <mergeCell ref="C10:D10"/>
    <mergeCell ref="E10:F10"/>
  </mergeCells>
  <printOptions horizontalCentered="1"/>
  <pageMargins left="0.5118110236220472" right="0.5118110236220472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0" zoomScaleNormal="40" zoomScaleSheetLayoutView="70" workbookViewId="0" topLeftCell="A1">
      <selection activeCell="G18" sqref="G18"/>
    </sheetView>
  </sheetViews>
  <sheetFormatPr defaultColWidth="9.140625" defaultRowHeight="12.75"/>
  <cols>
    <col min="1" max="1" width="16.7109375" style="76" customWidth="1"/>
    <col min="2" max="2" width="65.57421875" style="76" customWidth="1"/>
    <col min="3" max="3" width="12.28125" style="83" customWidth="1"/>
    <col min="4" max="4" width="23.140625" style="85" customWidth="1"/>
    <col min="5" max="6" width="23.140625" style="76" customWidth="1"/>
    <col min="7" max="8" width="9.140625" style="76" customWidth="1"/>
    <col min="9" max="16384" width="9.140625" style="76" customWidth="1"/>
  </cols>
  <sheetData>
    <row r="1" spans="1:4" s="69" customFormat="1" ht="30.75" customHeight="1">
      <c r="A1" s="190"/>
      <c r="B1" s="190"/>
      <c r="C1" s="190"/>
      <c r="D1" s="190"/>
    </row>
    <row r="2" spans="1:4" s="69" customFormat="1" ht="22.5" customHeight="1">
      <c r="A2" s="70"/>
      <c r="B2" s="70"/>
      <c r="C2" s="70"/>
      <c r="D2" s="70"/>
    </row>
    <row r="3" spans="3:4" s="69" customFormat="1" ht="9.75" customHeight="1">
      <c r="C3" s="70"/>
      <c r="D3" s="70"/>
    </row>
    <row r="4" spans="1:4" s="69" customFormat="1" ht="18">
      <c r="A4" s="191"/>
      <c r="B4" s="191"/>
      <c r="C4" s="191"/>
      <c r="D4" s="191"/>
    </row>
    <row r="5" spans="1:4" s="69" customFormat="1" ht="25.5" customHeight="1" thickBot="1">
      <c r="A5" s="58"/>
      <c r="B5" s="58"/>
      <c r="C5" s="49"/>
      <c r="D5" s="71"/>
    </row>
    <row r="6" spans="1:6" s="58" customFormat="1" ht="7.5" customHeight="1">
      <c r="A6" s="226"/>
      <c r="B6" s="227"/>
      <c r="C6" s="227"/>
      <c r="D6" s="227"/>
      <c r="E6" s="227"/>
      <c r="F6" s="227"/>
    </row>
    <row r="7" spans="1:6" s="72" customFormat="1" ht="15.75" customHeight="1">
      <c r="A7" s="123" t="s">
        <v>0</v>
      </c>
      <c r="B7" s="328" t="str">
        <f>Orçamento!C5</f>
        <v>REGULARIZAÇÃO DE AVCB PERANTE O CORPO DE BOMBEIROS - PRÉDIO DO ARQUIVO</v>
      </c>
      <c r="C7" s="328"/>
      <c r="D7" s="328"/>
      <c r="E7" s="202" t="str">
        <f>Orçamento!$F$7</f>
        <v>Área de intervenção:</v>
      </c>
      <c r="F7" s="133">
        <f>Orçamento!$H$7</f>
        <v>500</v>
      </c>
    </row>
    <row r="8" spans="1:6" s="72" customFormat="1" ht="6" customHeight="1">
      <c r="A8" s="228"/>
      <c r="B8" s="229"/>
      <c r="C8" s="202"/>
      <c r="D8" s="202"/>
      <c r="E8" s="230"/>
      <c r="F8" s="124"/>
    </row>
    <row r="9" spans="1:6" s="72" customFormat="1" ht="15.75" customHeight="1">
      <c r="A9" s="132" t="str">
        <f>CONCATENATE(Orçamento!A7," ",Orçamento!C7)</f>
        <v>Tipo de Intervenção:  DESENVOLVIMENTO DE PROJETO</v>
      </c>
      <c r="B9" s="202"/>
      <c r="C9" s="125"/>
      <c r="D9" s="125"/>
      <c r="E9" s="125" t="str">
        <f>Orçamento!$F$9</f>
        <v>Investimento:</v>
      </c>
      <c r="F9" s="231" t="e">
        <f>Orçamento!$H$9</f>
        <v>#VALUE!</v>
      </c>
    </row>
    <row r="10" spans="1:6" s="72" customFormat="1" ht="6" customHeight="1">
      <c r="A10" s="123"/>
      <c r="B10" s="202"/>
      <c r="C10" s="202"/>
      <c r="D10" s="202"/>
      <c r="E10" s="230"/>
      <c r="F10" s="124"/>
    </row>
    <row r="11" spans="1:6" s="72" customFormat="1" ht="15.75" customHeight="1">
      <c r="A11" s="132" t="s">
        <v>3</v>
      </c>
      <c r="B11" s="125" t="str">
        <f>Orçamento!C9</f>
        <v>RUA MARIA ZIBINA DE CARVALHO, Nº 04, JD. STA RITA, ITAPEVI - SP</v>
      </c>
      <c r="C11" s="130"/>
      <c r="D11" s="130"/>
      <c r="E11" s="202" t="str">
        <f>Orçamento!$F$11</f>
        <v>Invest./Área:</v>
      </c>
      <c r="F11" s="232" t="e">
        <f>Orçamento!$H$11</f>
        <v>#VALUE!</v>
      </c>
    </row>
    <row r="12" spans="1:6" s="58" customFormat="1" ht="6" customHeight="1" thickBot="1">
      <c r="A12" s="233"/>
      <c r="B12" s="234"/>
      <c r="C12" s="234"/>
      <c r="D12" s="234"/>
      <c r="E12" s="234"/>
      <c r="F12" s="234"/>
    </row>
    <row r="13" spans="1:6" s="74" customFormat="1" ht="12" customHeight="1" thickBot="1">
      <c r="A13" s="226"/>
      <c r="B13" s="227"/>
      <c r="C13" s="227"/>
      <c r="D13" s="227"/>
      <c r="E13" s="227"/>
      <c r="F13" s="227"/>
    </row>
    <row r="14" spans="1:6" s="75" customFormat="1" ht="18.75" thickBot="1">
      <c r="A14" s="339" t="s">
        <v>20</v>
      </c>
      <c r="B14" s="340" t="s">
        <v>21</v>
      </c>
      <c r="C14" s="235" t="s">
        <v>22</v>
      </c>
      <c r="D14" s="235" t="s">
        <v>23</v>
      </c>
      <c r="E14" s="329">
        <v>1</v>
      </c>
      <c r="F14" s="329">
        <v>2</v>
      </c>
    </row>
    <row r="15" spans="1:6" s="75" customFormat="1" ht="18.75" thickBot="1">
      <c r="A15" s="339"/>
      <c r="B15" s="340"/>
      <c r="C15" s="236" t="s">
        <v>12</v>
      </c>
      <c r="D15" s="236" t="s">
        <v>13</v>
      </c>
      <c r="E15" s="330"/>
      <c r="F15" s="330"/>
    </row>
    <row r="16" spans="1:6" ht="12" customHeight="1" thickBot="1">
      <c r="A16" s="237"/>
      <c r="B16" s="237"/>
      <c r="C16" s="237"/>
      <c r="D16" s="237"/>
      <c r="E16" s="237"/>
      <c r="F16" s="237"/>
    </row>
    <row r="17" spans="1:8" ht="31.5" customHeight="1">
      <c r="A17" s="331">
        <f>Orçamento!A14</f>
        <v>1</v>
      </c>
      <c r="B17" s="333" t="str">
        <f>Orçamento!D14</f>
        <v>SERVIÇOS TÉCNICOS</v>
      </c>
      <c r="C17" s="335" t="e">
        <f>Orçamento!I14</f>
        <v>#DIV/0!</v>
      </c>
      <c r="D17" s="337" t="e">
        <f>Resumo!D16</f>
        <v>#VALUE!</v>
      </c>
      <c r="E17" s="77">
        <v>0</v>
      </c>
      <c r="F17" s="78">
        <v>0</v>
      </c>
      <c r="G17" s="79"/>
      <c r="H17" s="79"/>
    </row>
    <row r="18" spans="1:7" ht="31.5" customHeight="1" thickBot="1">
      <c r="A18" s="332"/>
      <c r="B18" s="334"/>
      <c r="C18" s="336"/>
      <c r="D18" s="338"/>
      <c r="E18" s="238" t="e">
        <f>(E17*$D17)</f>
        <v>#VALUE!</v>
      </c>
      <c r="F18" s="239" t="e">
        <f>(F17*$D17)</f>
        <v>#VALUE!</v>
      </c>
      <c r="G18" s="79"/>
    </row>
    <row r="19" spans="1:8" s="80" customFormat="1" ht="12" customHeight="1" thickBot="1">
      <c r="A19" s="240"/>
      <c r="B19" s="241"/>
      <c r="C19" s="242"/>
      <c r="D19" s="242"/>
      <c r="E19" s="243"/>
      <c r="F19" s="243"/>
      <c r="G19" s="76"/>
      <c r="H19" s="76"/>
    </row>
    <row r="20" spans="1:6" ht="9.75" customHeight="1" thickBot="1">
      <c r="A20" s="323"/>
      <c r="B20" s="324" t="s">
        <v>24</v>
      </c>
      <c r="C20" s="325" t="e">
        <f>SUM(C17:C18)</f>
        <v>#DIV/0!</v>
      </c>
      <c r="D20" s="326" t="e">
        <f>SUM(D17:D18)</f>
        <v>#VALUE!</v>
      </c>
      <c r="E20" s="327" t="e">
        <f>E18</f>
        <v>#VALUE!</v>
      </c>
      <c r="F20" s="327" t="e">
        <f>F18</f>
        <v>#VALUE!</v>
      </c>
    </row>
    <row r="21" spans="1:6" ht="9.75" customHeight="1" thickBot="1">
      <c r="A21" s="323"/>
      <c r="B21" s="324"/>
      <c r="C21" s="325"/>
      <c r="D21" s="326"/>
      <c r="E21" s="327"/>
      <c r="F21" s="327"/>
    </row>
    <row r="22" spans="1:6" ht="9.75" customHeight="1" thickBot="1">
      <c r="A22" s="323"/>
      <c r="B22" s="324"/>
      <c r="C22" s="325"/>
      <c r="D22" s="326"/>
      <c r="E22" s="327"/>
      <c r="F22" s="327"/>
    </row>
    <row r="23" spans="1:6" ht="13.5" customHeight="1" thickBot="1">
      <c r="A23" s="311"/>
      <c r="B23" s="313" t="s">
        <v>25</v>
      </c>
      <c r="C23" s="315" t="e">
        <f>D23/D20</f>
        <v>#VALUE!</v>
      </c>
      <c r="D23" s="317" t="e">
        <f>SUM(E20:F22)</f>
        <v>#VALUE!</v>
      </c>
      <c r="E23" s="319" t="e">
        <f>E20</f>
        <v>#VALUE!</v>
      </c>
      <c r="F23" s="321" t="e">
        <f>F20+E23</f>
        <v>#VALUE!</v>
      </c>
    </row>
    <row r="24" spans="1:6" ht="13.5" customHeight="1" thickBot="1">
      <c r="A24" s="311"/>
      <c r="B24" s="313"/>
      <c r="C24" s="315"/>
      <c r="D24" s="317"/>
      <c r="E24" s="319"/>
      <c r="F24" s="321"/>
    </row>
    <row r="25" spans="1:6" ht="13.5" customHeight="1" thickBot="1">
      <c r="A25" s="312"/>
      <c r="B25" s="314"/>
      <c r="C25" s="316"/>
      <c r="D25" s="318"/>
      <c r="E25" s="320"/>
      <c r="F25" s="322"/>
    </row>
    <row r="26" spans="1:5" ht="12.75">
      <c r="A26" s="81"/>
      <c r="B26" s="81"/>
      <c r="C26" s="81"/>
      <c r="D26" s="81"/>
      <c r="E26" s="81"/>
    </row>
    <row r="27" spans="1:5" ht="14.25">
      <c r="A27" s="82"/>
      <c r="B27" s="81"/>
      <c r="C27" s="81"/>
      <c r="D27" s="81"/>
      <c r="E27" s="81"/>
    </row>
    <row r="28" ht="12.75">
      <c r="D28" s="83"/>
    </row>
    <row r="29" ht="12.75">
      <c r="B29" s="84"/>
    </row>
    <row r="30" spans="2:6" ht="12.75">
      <c r="B30" s="54"/>
      <c r="C30" s="62"/>
      <c r="E30" s="61"/>
      <c r="F30" s="62"/>
    </row>
    <row r="31" spans="2:6" ht="12.75" customHeight="1">
      <c r="B31" s="64"/>
      <c r="C31" s="65"/>
      <c r="E31" s="65"/>
      <c r="F31" s="65"/>
    </row>
    <row r="32" spans="2:6" ht="12.75">
      <c r="B32" s="66"/>
      <c r="C32" s="67"/>
      <c r="E32" s="67"/>
      <c r="F32" s="67"/>
    </row>
    <row r="33" spans="2:6" ht="12.75" customHeight="1">
      <c r="B33" s="68"/>
      <c r="C33" s="67"/>
      <c r="E33" s="67"/>
      <c r="F33" s="67"/>
    </row>
    <row r="34" spans="2:5" ht="12.75" customHeight="1">
      <c r="B34" s="86"/>
      <c r="E34" s="87"/>
    </row>
    <row r="35" spans="2:5" ht="12.75">
      <c r="B35" s="63"/>
      <c r="E35" s="87"/>
    </row>
    <row r="37" spans="2:5" ht="12.75">
      <c r="B37" s="47"/>
      <c r="D37" s="83"/>
      <c r="E37" s="85"/>
    </row>
    <row r="38" spans="2:5" ht="15.75">
      <c r="B38" s="65"/>
      <c r="D38" s="307"/>
      <c r="E38" s="307"/>
    </row>
    <row r="39" spans="2:5" ht="15.75">
      <c r="B39" s="67"/>
      <c r="D39" s="308"/>
      <c r="E39" s="308"/>
    </row>
    <row r="40" spans="2:5" ht="12.75">
      <c r="B40" s="67"/>
      <c r="D40" s="309"/>
      <c r="E40" s="309"/>
    </row>
    <row r="41" spans="4:5" ht="12.75">
      <c r="D41" s="309"/>
      <c r="E41" s="309"/>
    </row>
    <row r="42" spans="4:5" ht="12.75">
      <c r="D42" s="310"/>
      <c r="E42" s="310"/>
    </row>
    <row r="43" spans="4:5" ht="12.75">
      <c r="D43" s="83"/>
      <c r="E43" s="85"/>
    </row>
  </sheetData>
  <sheetProtection password="8420" sheet="1" formatCells="0" formatColumns="0" formatRows="0" selectLockedCells="1"/>
  <mergeCells count="26">
    <mergeCell ref="B7:D7"/>
    <mergeCell ref="E14:E15"/>
    <mergeCell ref="F14:F15"/>
    <mergeCell ref="A17:A18"/>
    <mergeCell ref="B17:B18"/>
    <mergeCell ref="C17:C18"/>
    <mergeCell ref="D17:D18"/>
    <mergeCell ref="A14:A15"/>
    <mergeCell ref="B14:B15"/>
    <mergeCell ref="F23:F25"/>
    <mergeCell ref="A20:A22"/>
    <mergeCell ref="B20:B22"/>
    <mergeCell ref="C20:C22"/>
    <mergeCell ref="D20:D22"/>
    <mergeCell ref="E20:E22"/>
    <mergeCell ref="F20:F22"/>
    <mergeCell ref="D38:E38"/>
    <mergeCell ref="D39:E39"/>
    <mergeCell ref="D40:E40"/>
    <mergeCell ref="D41:E41"/>
    <mergeCell ref="D42:E42"/>
    <mergeCell ref="A23:A25"/>
    <mergeCell ref="B23:B25"/>
    <mergeCell ref="C23:C25"/>
    <mergeCell ref="D23:D25"/>
    <mergeCell ref="E23:E25"/>
  </mergeCells>
  <conditionalFormatting sqref="E17:F17">
    <cfRule type="cellIs" priority="11735" dxfId="1" operator="equal" stopIfTrue="1">
      <formula>0</formula>
    </cfRule>
    <cfRule type="cellIs" priority="11736" dxfId="6" operator="greaterThan" stopIfTrue="1">
      <formula>0.0000001</formula>
    </cfRule>
  </conditionalFormatting>
  <conditionalFormatting sqref="E17:F17">
    <cfRule type="cellIs" priority="11719" dxfId="1" operator="equal" stopIfTrue="1">
      <formula>0</formula>
    </cfRule>
    <cfRule type="cellIs" priority="11720" dxfId="7" operator="greaterThan" stopIfTrue="1">
      <formula>0.0000001</formula>
    </cfRule>
  </conditionalFormatting>
  <conditionalFormatting sqref="E17:F17">
    <cfRule type="cellIs" priority="11715" dxfId="1" operator="equal" stopIfTrue="1">
      <formula>0</formula>
    </cfRule>
    <cfRule type="cellIs" priority="11716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14.00390625" style="63" customWidth="1"/>
    <col min="2" max="2" width="79.28125" style="69" customWidth="1"/>
    <col min="3" max="4" width="25.8515625" style="57" customWidth="1"/>
    <col min="5" max="5" width="21.7109375" style="60" customWidth="1"/>
    <col min="6" max="16384" width="9.140625" style="48" customWidth="1"/>
  </cols>
  <sheetData>
    <row r="1" spans="1:5" ht="30.75" customHeight="1">
      <c r="A1" s="58"/>
      <c r="B1" s="190"/>
      <c r="C1" s="190"/>
      <c r="D1" s="190"/>
      <c r="E1" s="190"/>
    </row>
    <row r="2" spans="1:5" ht="12.75">
      <c r="A2" s="58"/>
      <c r="B2" s="70"/>
      <c r="C2" s="70"/>
      <c r="D2" s="70"/>
      <c r="E2" s="70"/>
    </row>
    <row r="3" spans="1:5" ht="9.75" customHeight="1">
      <c r="A3" s="58"/>
      <c r="B3" s="70"/>
      <c r="C3" s="70"/>
      <c r="D3" s="70"/>
      <c r="E3" s="70"/>
    </row>
    <row r="4" spans="1:5" ht="18">
      <c r="A4" s="58"/>
      <c r="B4" s="191"/>
      <c r="C4" s="191"/>
      <c r="D4" s="191"/>
      <c r="E4" s="191"/>
    </row>
    <row r="5" spans="1:5" ht="25.5" customHeight="1" thickBot="1">
      <c r="A5" s="192"/>
      <c r="B5" s="49"/>
      <c r="C5" s="50"/>
      <c r="D5" s="50"/>
      <c r="E5" s="50"/>
    </row>
    <row r="6" spans="1:5" s="51" customFormat="1" ht="16.5" customHeight="1">
      <c r="A6" s="197" t="s">
        <v>0</v>
      </c>
      <c r="B6" s="300" t="str">
        <f>Orçamento!C5</f>
        <v>REGULARIZAÇÃO DE AVCB PERANTE O CORPO DE BOMBEIROS - PRÉDIO DO ARQUIVO</v>
      </c>
      <c r="C6" s="300"/>
      <c r="D6" s="199"/>
      <c r="E6" s="200"/>
    </row>
    <row r="7" spans="1:5" s="51" customFormat="1" ht="7.5" customHeight="1">
      <c r="A7" s="201"/>
      <c r="B7" s="202"/>
      <c r="C7" s="203"/>
      <c r="D7" s="203"/>
      <c r="E7" s="204"/>
    </row>
    <row r="8" spans="1:5" s="51" customFormat="1" ht="18" customHeight="1">
      <c r="A8" s="301" t="str">
        <f>'Cronograma Mensal'!A9</f>
        <v>Tipo de Intervenção:  DESENVOLVIMENTO DE PROJETO</v>
      </c>
      <c r="B8" s="328"/>
      <c r="C8" s="126"/>
      <c r="D8" s="206" t="str">
        <f>Orçamento!F7</f>
        <v>Área de intervenção:</v>
      </c>
      <c r="E8" s="207">
        <f>Orçamento!H7</f>
        <v>500</v>
      </c>
    </row>
    <row r="9" spans="1:5" s="51" customFormat="1" ht="7.5" customHeight="1">
      <c r="A9" s="201"/>
      <c r="B9" s="202"/>
      <c r="C9" s="126"/>
      <c r="D9" s="208"/>
      <c r="E9" s="209"/>
    </row>
    <row r="10" spans="1:5" s="51" customFormat="1" ht="18" customHeight="1">
      <c r="A10" s="201" t="s">
        <v>3</v>
      </c>
      <c r="B10" s="210" t="str">
        <f>Orçamento!C9</f>
        <v>RUA MARIA ZIBINA DE CARVALHO, Nº 04, JD. STA RITA, ITAPEVI - SP</v>
      </c>
      <c r="C10" s="126"/>
      <c r="D10" s="206" t="str">
        <f>Orçamento!F9</f>
        <v>Investimento:</v>
      </c>
      <c r="E10" s="211" t="e">
        <f>Orçamento!H9</f>
        <v>#VALUE!</v>
      </c>
    </row>
    <row r="11" spans="1:5" s="51" customFormat="1" ht="7.5" customHeight="1">
      <c r="A11" s="201"/>
      <c r="B11" s="202"/>
      <c r="C11" s="126"/>
      <c r="D11" s="208"/>
      <c r="E11" s="209"/>
    </row>
    <row r="12" spans="1:5" s="51" customFormat="1" ht="18" customHeight="1">
      <c r="A12" s="201" t="s">
        <v>5</v>
      </c>
      <c r="B12" s="129" t="str">
        <f>Orçamento!C11</f>
        <v>SINAPI (Dez/2020) / SIURB Edif (Jul/20)</v>
      </c>
      <c r="C12" s="126"/>
      <c r="D12" s="206" t="str">
        <f>Orçamento!F11</f>
        <v>Invest./Área:</v>
      </c>
      <c r="E12" s="212" t="e">
        <f>Orçamento!H11</f>
        <v>#VALUE!</v>
      </c>
    </row>
    <row r="13" spans="1:5" ht="7.5" customHeight="1" thickBot="1">
      <c r="A13" s="213"/>
      <c r="B13" s="214"/>
      <c r="C13" s="214"/>
      <c r="D13" s="214"/>
      <c r="E13" s="215"/>
    </row>
    <row r="14" spans="1:5" ht="18" customHeight="1" thickBot="1">
      <c r="A14" s="342"/>
      <c r="B14" s="342"/>
      <c r="C14" s="342"/>
      <c r="D14" s="342"/>
      <c r="E14" s="342"/>
    </row>
    <row r="15" spans="1:5" s="52" customFormat="1" ht="39.75" customHeight="1">
      <c r="A15" s="216" t="s">
        <v>6</v>
      </c>
      <c r="B15" s="154" t="s">
        <v>8</v>
      </c>
      <c r="C15" s="217" t="s">
        <v>44</v>
      </c>
      <c r="D15" s="217" t="s">
        <v>45</v>
      </c>
      <c r="E15" s="218" t="s">
        <v>11</v>
      </c>
    </row>
    <row r="16" spans="1:5" s="53" customFormat="1" ht="36" customHeight="1">
      <c r="A16" s="219">
        <f>Orçamento!A14</f>
        <v>1</v>
      </c>
      <c r="B16" s="220" t="str">
        <f>Orçamento!D14</f>
        <v>SERVIÇOS TÉCNICOS</v>
      </c>
      <c r="C16" s="221">
        <f>Orçamento!G18</f>
        <v>0</v>
      </c>
      <c r="D16" s="222" t="e">
        <f>Orçamento!G19</f>
        <v>#VALUE!</v>
      </c>
      <c r="E16" s="223" t="e">
        <f>Orçamento!I14</f>
        <v>#DIV/0!</v>
      </c>
    </row>
    <row r="17" spans="1:5" ht="27" customHeight="1" thickBot="1">
      <c r="A17" s="343" t="s">
        <v>34</v>
      </c>
      <c r="B17" s="343"/>
      <c r="C17" s="224">
        <f>SUM(C16:C16)</f>
        <v>0</v>
      </c>
      <c r="D17" s="224" t="e">
        <f>SUM(D16:D16)</f>
        <v>#VALUE!</v>
      </c>
      <c r="E17" s="225" t="e">
        <f>SUM(E16:E16)</f>
        <v>#DIV/0!</v>
      </c>
    </row>
    <row r="18" spans="1:5" ht="12.75" customHeight="1">
      <c r="A18" s="54"/>
      <c r="B18" s="54"/>
      <c r="C18" s="55"/>
      <c r="D18" s="55"/>
      <c r="E18" s="56"/>
    </row>
    <row r="19" spans="1:5" ht="12.75" customHeight="1">
      <c r="A19" s="54"/>
      <c r="B19" s="54"/>
      <c r="C19" s="55"/>
      <c r="D19" s="47"/>
      <c r="E19" s="56"/>
    </row>
    <row r="20" spans="1:5" ht="12.75" customHeight="1">
      <c r="A20" s="54"/>
      <c r="B20" s="54"/>
      <c r="D20" s="47"/>
      <c r="E20" s="56"/>
    </row>
    <row r="21" spans="1:5" ht="15" customHeight="1">
      <c r="A21" s="58"/>
      <c r="B21" s="58"/>
      <c r="E21" s="47"/>
    </row>
    <row r="22" spans="1:5" ht="12.75" customHeight="1">
      <c r="A22" s="54"/>
      <c r="B22" s="59"/>
      <c r="C22" s="55"/>
      <c r="D22" s="55"/>
      <c r="E22" s="56"/>
    </row>
    <row r="23" spans="1:5" ht="12.75" customHeight="1">
      <c r="A23" s="54"/>
      <c r="B23" s="54"/>
      <c r="C23" s="55"/>
      <c r="D23" s="55"/>
      <c r="E23" s="56"/>
    </row>
    <row r="24" spans="1:10" ht="12.75" customHeight="1">
      <c r="A24" s="54"/>
      <c r="B24" s="59"/>
      <c r="H24" s="55"/>
      <c r="I24" s="55"/>
      <c r="J24" s="56"/>
    </row>
    <row r="25" spans="1:10" ht="12.75" customHeight="1">
      <c r="A25" s="54"/>
      <c r="B25" s="54"/>
      <c r="C25" s="344"/>
      <c r="D25" s="344"/>
      <c r="E25" s="344"/>
      <c r="F25" s="344"/>
      <c r="G25" s="62"/>
      <c r="H25" s="307"/>
      <c r="I25" s="307"/>
      <c r="J25" s="307"/>
    </row>
    <row r="26" spans="2:10" ht="15" customHeight="1">
      <c r="B26" s="64"/>
      <c r="C26" s="308"/>
      <c r="D26" s="308"/>
      <c r="E26" s="308"/>
      <c r="F26" s="308"/>
      <c r="H26" s="345"/>
      <c r="I26" s="345"/>
      <c r="J26" s="345"/>
    </row>
    <row r="27" spans="2:10" ht="12.75" customHeight="1">
      <c r="B27" s="66"/>
      <c r="C27" s="309"/>
      <c r="D27" s="309"/>
      <c r="E27" s="309"/>
      <c r="F27" s="309"/>
      <c r="H27" s="341"/>
      <c r="I27" s="341"/>
      <c r="J27" s="341"/>
    </row>
    <row r="28" spans="2:10" ht="12.75" customHeight="1">
      <c r="B28" s="68"/>
      <c r="C28" s="309"/>
      <c r="D28" s="309"/>
      <c r="E28" s="309"/>
      <c r="F28" s="67"/>
      <c r="H28" s="341"/>
      <c r="I28" s="341"/>
      <c r="J28" s="341"/>
    </row>
    <row r="29" spans="2:10" ht="12.75" customHeight="1">
      <c r="B29" s="63"/>
      <c r="H29" s="341"/>
      <c r="I29" s="341"/>
      <c r="J29" s="341"/>
    </row>
  </sheetData>
  <sheetProtection password="8420" sheet="1" selectLockedCells="1" selectUnlockedCells="1"/>
  <autoFilter ref="A15:E17"/>
  <mergeCells count="13">
    <mergeCell ref="A8:B8"/>
    <mergeCell ref="B6:C6"/>
    <mergeCell ref="H25:J25"/>
    <mergeCell ref="H26:J26"/>
    <mergeCell ref="H27:J27"/>
    <mergeCell ref="H28:J28"/>
    <mergeCell ref="H29:J29"/>
    <mergeCell ref="A14:E14"/>
    <mergeCell ref="A17:B17"/>
    <mergeCell ref="C26:F26"/>
    <mergeCell ref="C25:F25"/>
    <mergeCell ref="C27:F27"/>
    <mergeCell ref="C28:E2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2020-10-14T14:03:14Z</cp:lastPrinted>
  <dcterms:created xsi:type="dcterms:W3CDTF">2017-01-12T18:28:45Z</dcterms:created>
  <dcterms:modified xsi:type="dcterms:W3CDTF">2021-02-16T15:01:45Z</dcterms:modified>
  <cp:category/>
  <cp:version/>
  <cp:contentType/>
  <cp:contentStatus/>
</cp:coreProperties>
</file>